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3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Лист1!$12:$12</definedName>
  </definedNames>
  <calcPr calcId="124519"/>
</workbook>
</file>

<file path=xl/calcChain.xml><?xml version="1.0" encoding="utf-8"?>
<calcChain xmlns="http://schemas.openxmlformats.org/spreadsheetml/2006/main">
  <c r="H14" i="1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H124"/>
  <c r="H125"/>
  <c r="H126"/>
  <c r="H127"/>
  <c r="H128"/>
  <c r="H129"/>
  <c r="H130"/>
  <c r="H131"/>
  <c r="H132"/>
  <c r="H133"/>
  <c r="H134"/>
  <c r="H135"/>
  <c r="H136"/>
  <c r="H137"/>
  <c r="H138"/>
  <c r="H139"/>
  <c r="H140"/>
  <c r="H141"/>
  <c r="H142"/>
  <c r="H143"/>
  <c r="H144"/>
  <c r="H145"/>
  <c r="H146"/>
  <c r="H147"/>
  <c r="H148"/>
  <c r="H149"/>
  <c r="H150"/>
  <c r="H151"/>
  <c r="H152"/>
  <c r="H153"/>
  <c r="H154"/>
  <c r="H155"/>
  <c r="H156"/>
  <c r="H157"/>
  <c r="H158"/>
  <c r="H159"/>
  <c r="H160"/>
  <c r="H161"/>
  <c r="H162"/>
  <c r="H163"/>
  <c r="H164"/>
  <c r="H165"/>
  <c r="H166"/>
  <c r="H167"/>
  <c r="H168"/>
  <c r="H169"/>
  <c r="H170"/>
  <c r="H171"/>
  <c r="H172"/>
  <c r="H173"/>
  <c r="H174"/>
  <c r="H175"/>
  <c r="H176"/>
  <c r="H177"/>
  <c r="H178"/>
  <c r="H179"/>
  <c r="H180"/>
  <c r="H181"/>
  <c r="H182"/>
  <c r="H183"/>
  <c r="H184"/>
  <c r="H13"/>
  <c r="G13"/>
  <c r="F13"/>
  <c r="G40"/>
  <c r="F40"/>
  <c r="G182"/>
  <c r="G181" s="1"/>
  <c r="G178"/>
  <c r="G176"/>
  <c r="G171"/>
  <c r="G170" s="1"/>
  <c r="G169" s="1"/>
  <c r="G166"/>
  <c r="G163"/>
  <c r="G161"/>
  <c r="G156"/>
  <c r="G154"/>
  <c r="G144"/>
  <c r="G140"/>
  <c r="G135"/>
  <c r="G130"/>
  <c r="G129" s="1"/>
  <c r="G123"/>
  <c r="G119"/>
  <c r="G115"/>
  <c r="G109"/>
  <c r="G104"/>
  <c r="G102"/>
  <c r="G99"/>
  <c r="G96"/>
  <c r="G92"/>
  <c r="G88"/>
  <c r="G87" s="1"/>
  <c r="G84"/>
  <c r="G79"/>
  <c r="G74"/>
  <c r="G70"/>
  <c r="G68"/>
  <c r="G63"/>
  <c r="G57"/>
  <c r="G54"/>
  <c r="G52"/>
  <c r="G50"/>
  <c r="G47"/>
  <c r="G45"/>
  <c r="G43"/>
  <c r="G38"/>
  <c r="G35"/>
  <c r="G34" s="1"/>
  <c r="G32"/>
  <c r="G31" s="1"/>
  <c r="G26"/>
  <c r="G24"/>
  <c r="G22"/>
  <c r="G19"/>
  <c r="G15"/>
  <c r="G14" s="1"/>
  <c r="G175" l="1"/>
  <c r="G160"/>
  <c r="G134"/>
  <c r="G118"/>
  <c r="G108"/>
  <c r="G98"/>
  <c r="G91"/>
  <c r="G49"/>
  <c r="G37"/>
  <c r="G18"/>
  <c r="F144"/>
  <c r="F123"/>
  <c r="G107" l="1"/>
  <c r="F54"/>
  <c r="F92"/>
  <c r="F130" l="1"/>
  <c r="F22"/>
  <c r="F26"/>
  <c r="F24"/>
  <c r="F163"/>
  <c r="F182" l="1"/>
  <c r="F181" s="1"/>
  <c r="F104"/>
  <c r="F96"/>
  <c r="F88" l="1"/>
  <c r="F38"/>
  <c r="F166"/>
  <c r="F99"/>
  <c r="F109" l="1"/>
  <c r="F156"/>
  <c r="F115"/>
  <c r="F129"/>
  <c r="F108" l="1"/>
  <c r="F178"/>
  <c r="F84"/>
  <c r="F91"/>
  <c r="F119"/>
  <c r="F118" s="1"/>
  <c r="F70"/>
  <c r="F63"/>
  <c r="F74"/>
  <c r="F57"/>
  <c r="F79"/>
  <c r="F68"/>
  <c r="F50"/>
  <c r="F87"/>
  <c r="F19"/>
  <c r="F18" s="1"/>
  <c r="F32"/>
  <c r="F31" s="1"/>
  <c r="F171"/>
  <c r="F170" s="1"/>
  <c r="F169" s="1"/>
  <c r="F140"/>
  <c r="F135"/>
  <c r="F35"/>
  <c r="F34" s="1"/>
  <c r="F15"/>
  <c r="F14" s="1"/>
  <c r="F176"/>
  <c r="F161"/>
  <c r="F154"/>
  <c r="F102"/>
  <c r="F52"/>
  <c r="F47"/>
  <c r="F45"/>
  <c r="F43"/>
  <c r="F37" l="1"/>
  <c r="F175"/>
  <c r="F98"/>
  <c r="F49"/>
  <c r="F160"/>
  <c r="F134"/>
  <c r="F107" s="1"/>
</calcChain>
</file>

<file path=xl/sharedStrings.xml><?xml version="1.0" encoding="utf-8"?>
<sst xmlns="http://schemas.openxmlformats.org/spreadsheetml/2006/main" count="664" uniqueCount="335">
  <si>
    <t>Наименование</t>
  </si>
  <si>
    <t>ЦСР</t>
  </si>
  <si>
    <t>ВР</t>
  </si>
  <si>
    <t>Рз</t>
  </si>
  <si>
    <t>ПР</t>
  </si>
  <si>
    <t>(тыс.рублей)</t>
  </si>
  <si>
    <t>ИТОГО РАСХОДОВ</t>
  </si>
  <si>
    <t>200</t>
  </si>
  <si>
    <t>11</t>
  </si>
  <si>
    <t>01</t>
  </si>
  <si>
    <t>600</t>
  </si>
  <si>
    <t>07</t>
  </si>
  <si>
    <t>02</t>
  </si>
  <si>
    <t>09</t>
  </si>
  <si>
    <t>04</t>
  </si>
  <si>
    <t>06</t>
  </si>
  <si>
    <t>05</t>
  </si>
  <si>
    <t>100</t>
  </si>
  <si>
    <t>08</t>
  </si>
  <si>
    <t>13</t>
  </si>
  <si>
    <t>14</t>
  </si>
  <si>
    <t>Муниципальная программа "Развитие физической культуры и спорта на территории муниципального образования Юрьев-Польский район на 2014-2017 годы"</t>
  </si>
  <si>
    <t>Муниципальная программа "Развитие культуры и туризма муниципального образования Юрьев-Польский район на 2014-2020 годы"</t>
  </si>
  <si>
    <t>Муниципальная программа "Развитие образования на территориии муниципального образования Юрьев-Польский район на 2015-2020 годы"</t>
  </si>
  <si>
    <t>01 0 01 20060</t>
  </si>
  <si>
    <t>Основное мероприятие "Проведение массовых спортивных мероприятий"</t>
  </si>
  <si>
    <t xml:space="preserve">01 0 01 </t>
  </si>
  <si>
    <t>06 0 03 20200</t>
  </si>
  <si>
    <t>06 0 05 20210</t>
  </si>
  <si>
    <t>06 0 06 20270</t>
  </si>
  <si>
    <t>06 0 03</t>
  </si>
  <si>
    <t xml:space="preserve">06 0 05 </t>
  </si>
  <si>
    <t xml:space="preserve">06 0 06 </t>
  </si>
  <si>
    <t>Основное мероприятие "Обезвреживание ртутьсодержащих отходов"</t>
  </si>
  <si>
    <t>Основное мероприятие "Дни экологической безопасности"</t>
  </si>
  <si>
    <t>Основное мероприятие "Мероприятия информационного, рекламно-просветительного познавательного характера"</t>
  </si>
  <si>
    <t>07 0 03 20400</t>
  </si>
  <si>
    <t>07 0 05 20360</t>
  </si>
  <si>
    <t>07 0 06 S0510</t>
  </si>
  <si>
    <t>07 0 06 20120</t>
  </si>
  <si>
    <t>07 0 08 20370</t>
  </si>
  <si>
    <t>07 0 10 70500</t>
  </si>
  <si>
    <t>07 0 10 S0500</t>
  </si>
  <si>
    <t xml:space="preserve">07 0 02 </t>
  </si>
  <si>
    <t xml:space="preserve">07 0 03 </t>
  </si>
  <si>
    <t>07 0 05</t>
  </si>
  <si>
    <t xml:space="preserve">07 0 06 </t>
  </si>
  <si>
    <t xml:space="preserve">07 0 08 </t>
  </si>
  <si>
    <t xml:space="preserve">07 0 10 </t>
  </si>
  <si>
    <t>Основное мероприятие "Реализация основных общеобразовательных программ начального общего образования, основного общего образования и среднего общего образования"</t>
  </si>
  <si>
    <t>Основное мероприятие "Организация и проведение олимпиад, конкурсов и мероприятий"</t>
  </si>
  <si>
    <t>Основное мероприятие "Кадровая политика"</t>
  </si>
  <si>
    <t>Основное мероприятие "Организация питания обучающихся и воспитанников"</t>
  </si>
  <si>
    <t>Основное мероприятие "Обеспечение безопасности  образовательных учреждений"</t>
  </si>
  <si>
    <t>Основное мероприятие "Организация отдыха и оздоровление обучающихся"</t>
  </si>
  <si>
    <t xml:space="preserve">08 0 01 </t>
  </si>
  <si>
    <t>11 0 02 20410</t>
  </si>
  <si>
    <t>11 0 03 20420</t>
  </si>
  <si>
    <t xml:space="preserve">11 0 02 </t>
  </si>
  <si>
    <t xml:space="preserve">11 0 03 </t>
  </si>
  <si>
    <t>Основное мероприятие "Организация работы по предупреждению чрезвычайных ситуаций"</t>
  </si>
  <si>
    <t>Основное мероприятие "Обеспечение охраны жизни людей"</t>
  </si>
  <si>
    <t>13 1 01 S0390</t>
  </si>
  <si>
    <t>13 1 01 0Б590</t>
  </si>
  <si>
    <t xml:space="preserve">13 1 </t>
  </si>
  <si>
    <t>13 1 01</t>
  </si>
  <si>
    <t xml:space="preserve">13 2 </t>
  </si>
  <si>
    <t>Подпрограмма "Наследие"</t>
  </si>
  <si>
    <t>Основное мероприятие "Организация библиотечного обслуживания населения"</t>
  </si>
  <si>
    <t xml:space="preserve">Подпрограмма «Культура и искусство» </t>
  </si>
  <si>
    <t>13 2 01 ДШ590</t>
  </si>
  <si>
    <t>13 4 01 00110</t>
  </si>
  <si>
    <t>13 4 01 00190</t>
  </si>
  <si>
    <t xml:space="preserve">13 2 01 </t>
  </si>
  <si>
    <t>13 4</t>
  </si>
  <si>
    <t xml:space="preserve">13 4 01 </t>
  </si>
  <si>
    <t xml:space="preserve">13 4 02 </t>
  </si>
  <si>
    <t xml:space="preserve">13 4 03 </t>
  </si>
  <si>
    <t>Основное мероприятие "Организация предоставления дополнительного образования детей"</t>
  </si>
  <si>
    <t>Подпрограмма «Обеспечение условий реализации Программы»</t>
  </si>
  <si>
    <t>Основное мероприятие "Материально-техническое и финансовое обеспечение муниципальных органов в сфере культуры"</t>
  </si>
  <si>
    <t>Основное мероприятие "Материально-техническое и финансовое обеспечение централизованной бухгалтерии в сфере культуры"</t>
  </si>
  <si>
    <t>Основное мероприятие "Поддержка учреждений культуры"</t>
  </si>
  <si>
    <t>13 4 03 70390</t>
  </si>
  <si>
    <t>13 4 04 70220</t>
  </si>
  <si>
    <t>13 4 05 70230</t>
  </si>
  <si>
    <t xml:space="preserve">13 4 04 </t>
  </si>
  <si>
    <t xml:space="preserve">13 4 05 </t>
  </si>
  <si>
    <t>Основное мероприятие "Обеспечение охраны музейных фондов, находящихся в областной собственности"</t>
  </si>
  <si>
    <t>Основное мероприятие "Предоставление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культуры"</t>
  </si>
  <si>
    <t>14 0 01 20240</t>
  </si>
  <si>
    <t xml:space="preserve">14 0 01 </t>
  </si>
  <si>
    <t xml:space="preserve">Основное мероприятие "Ремонт и содержание автомобильных дорог" </t>
  </si>
  <si>
    <t>16 7 01 00590</t>
  </si>
  <si>
    <t xml:space="preserve">16 7 </t>
  </si>
  <si>
    <t>16 7 01</t>
  </si>
  <si>
    <t>Подпрограмма "Обеспечение реализации муниципальной программы развития агропромышленного комплекса муниципального образования Юрьев-Польский район на 2015-2020 годы"</t>
  </si>
  <si>
    <t>Основное мероприятие "Обеспечение выполнения функции управления в сфере сельскохозяйственного производства"</t>
  </si>
  <si>
    <t>16</t>
  </si>
  <si>
    <t>17</t>
  </si>
  <si>
    <t>17 0 02 20470</t>
  </si>
  <si>
    <t>17 0 02</t>
  </si>
  <si>
    <t>Основное мероприятие "Профилактика злоупотребления наркотическими средствами"</t>
  </si>
  <si>
    <t>Проведение массовых спортивных мероприятий для всех групп населения согласно календарного плана физкультурно-оздоровительных и спортивных мероприятий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</si>
  <si>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Проведение массовых спортивных мероприятий для всех групп населения согласно календарного плана физкультурно-оздоровительных и спортивных мероприятий (Закупка товаров, работ и услуг для государственных (муниципальных) нужд)</t>
  </si>
  <si>
    <t>Организация и проведение мероприятий информационного, рекламно-просветительного познавательного характера, направленных на повышение уровня экологических знаний и культуры населения  (Закупка товаров, работ и услуг для государственных (муниципальных) нужд)</t>
  </si>
  <si>
    <t>Совершенствование питания обучающихся и воспитанников  (Предоставление субсидий  бюджетным, автономным учреждениям и иным некоммерческим организациям)</t>
  </si>
  <si>
    <t>Обеспечение комплексной безопасности образовательных учреждений  (Предоставление субсидий  бюджетным, автономным учреждениям и иным некоммерческим организациям)</t>
  </si>
  <si>
    <t xml:space="preserve"> Софинансирование расходных обязательств, возникающих при доведении средней заработной платы педагогических работников муниципальных образовательных организаций дополнительного образования детей до уровня, установленного Указом Президента Российской Федерации от 1 июня 2012 года №761 (Предоставление субсидий  бюджетным, автономным учреждениям и иным некоммерческим организациям)</t>
  </si>
  <si>
    <t>Софинансирование на предоставление дополнительного финансового обеспечения мероприятий по организации питания обучающихся 1-4 классов в муниципальных образовательных организациях, в частных общеобразовательных организациях по имеющим государственную аккредитацию основным общеобразовательным программам   (Предоставление субсидий  бюджетным, автономным учреждениям и иным некоммерческим организациям)</t>
  </si>
  <si>
    <t>Субсидии на оздоровление детей в каникулярное время  (Предоставление субсидий  бюджетным, автономным учреждениям и иным некоммерческим организациям)</t>
  </si>
  <si>
    <t>Организация отдыха и занятости детей (Предоставление субсидий  бюджетным, автономным учреждениям и иным некоммерческим организациям)</t>
  </si>
  <si>
    <t>800</t>
  </si>
  <si>
    <t>Расходы на обеспечение деятельности (оказание услуг) муниципальных учреждений  (Закупка товаров, работ и услуг для государственных (муниципальных) нужд)</t>
  </si>
  <si>
    <t>Расходы на обеспечение деятельности (оказание услуг) муниципальных учреждений  (Иные бюджетные ассигнования)</t>
  </si>
  <si>
    <t>12</t>
  </si>
  <si>
    <t>300</t>
  </si>
  <si>
    <t>10</t>
  </si>
  <si>
    <t>03</t>
  </si>
  <si>
    <t>400</t>
  </si>
  <si>
    <t>Расходы на обеспечение деятельности (оказание услуг) муниципальных учреждений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</si>
  <si>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деятельности (оказание услуг) муниципальных учреждений (Закупка товаров, работ и услуг для государственных (муниципальных) нужд)</t>
  </si>
  <si>
    <t>Организация работы по предупреждению чрезвычайных ситуаций, снижению риска их возникновения  (Закупка товаров, работ и услуг для государственных (муниципальных) нужд)</t>
  </si>
  <si>
    <t>Обеспечение охраны жизни людей на водных объектах  (Закупка товаров, работ и услуг для государственных (муниципальных) нужд)</t>
  </si>
  <si>
    <t>Ремонт и содержание автомобильных дорог общего пользования  (Закупка товаров, работ и услуг для государственных (муниципальных) нужд)</t>
  </si>
  <si>
    <t>Софинансирование на повышение оплаты труда работников бюджетной сферы  (Предоставление субсидий  бюджетным, автономным учреждениям и иным некоммерческим организациям)</t>
  </si>
  <si>
    <t>Субсидии на 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</si>
  <si>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(оказание услуг) библиотек  (Предоставление субсидий  бюджетным, автономным учреждениям и иным некоммерческим организациям)</t>
  </si>
  <si>
    <t>Субвенции на обеспечение охраны музейных фондов, находящихся в областной собственности (Предоставление субсидий  бюджетным, автономным учреждениям и иным некоммерческим организациям)</t>
  </si>
  <si>
    <t>Расходы на выплаты по оплате труда работников муниципальных органов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</si>
  <si>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 функций муниципальных органов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</si>
  <si>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 функций муниципальных органов   (Закупка товаров, работ и услуг для государственных (муниципальных) нужд)</t>
  </si>
  <si>
    <t>Расходы на обеспечение  функций муниципальных органов  (Иные бюджетные ассигнования)</t>
  </si>
  <si>
    <t>Расходы на обеспечение деятельности (оказание услуг) муниципальных учреждений    (Иные бюджетные ассигнования)</t>
  </si>
  <si>
    <t>Субсидии на предоставление дополнительного финансового обеспечения мероприятий по организации питания обучающихся 1-4 классов в муниципальных образовательных организациях, в частных общеобразовательных организациях по имеющим государственную аккредитацию основным общеобразовательным программам (Предоставление субсидий  бюджетным, автономным учреждениям и иным некоммерческим организациям)</t>
  </si>
  <si>
    <t>Профилактика злоупотребления наркотическими средствами  (Закупка товаров, работ и услуг для государственных (муниципальных) нужд)</t>
  </si>
  <si>
    <t>Выявление и поддержка одаренных детей (Закупка товаров, работ и услуг для государственных (муниципальных) нужд)</t>
  </si>
  <si>
    <t>Формирование кадровой политики (Закупка товаров, работ и услуг для государственных (муниципальных) нужд)</t>
  </si>
  <si>
    <t>500</t>
  </si>
  <si>
    <t>05 0 03</t>
  </si>
  <si>
    <t>Организация сбора и передачи на обезвреживание ртутьсодержащих отходов, образованных в муниципальных учреждениях района (Закупка товаров, работ и услуг для государственных (муниципальных) нужд)</t>
  </si>
  <si>
    <t>Ежегодное проведение Дней экологической безопасности (Закупка товаров, работ и услуг для государственных (муниципальных) нужд)</t>
  </si>
  <si>
    <t>Обеспечение деятельности (оказание услуг) учреждениями дополнительного образования детей (Предоставление субсидий  бюджетным, автономным учреждениям и иным некоммерческим организациям)</t>
  </si>
  <si>
    <t>Субвенции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(Предоставление субсидий  бюджетным, автономным учреждениям и иным некоммерческим организациям)</t>
  </si>
  <si>
    <t>Субвенции на обеспечение государственных гарантий реализации прав на получение общедоступного и бесплатного дошкольного образования (Предоставление субсидий  бюджетным, автономным учреждениям и иным некоммерческим организациям)</t>
  </si>
  <si>
    <t>13 4 02 00590</t>
  </si>
  <si>
    <t>07 0 05 S0460</t>
  </si>
  <si>
    <t>Основное мероприятие "Совершенствование районной системы профилактики правонарушений"</t>
  </si>
  <si>
    <t>04 0 01</t>
  </si>
  <si>
    <t>04 0 01 20510</t>
  </si>
  <si>
    <t xml:space="preserve">  Муниципальная программа "Развитие сети автомобильных дорог общего пользования местного значения муниципального образования Юрьев-Польский район на 2017-2021 годы"</t>
  </si>
  <si>
    <t>Основное мероприятие "Проектирование и реконструкция автомобильных дорог местного значения"</t>
  </si>
  <si>
    <t xml:space="preserve">14 0 02 </t>
  </si>
  <si>
    <t>Основное мероприятие "Софинансирование на финансовое обеспечение дорожной деятельности"</t>
  </si>
  <si>
    <t xml:space="preserve"> Софинансирование на осуществление дорожной деятельности в отношении автомобильных дорог общего пользования местного значения (Закупка товаров, работ и услуг для государственных (муниципальных) нужд)</t>
  </si>
  <si>
    <t xml:space="preserve">14 0 03 </t>
  </si>
  <si>
    <t xml:space="preserve">14 0 03 S2460 </t>
  </si>
  <si>
    <t>Муниципальная программа "Развитие информатизации администрации МО Юрьев-Польский район на 2017-2019 годы"</t>
  </si>
  <si>
    <t>Основное мероприятие"Формирование информационнно-технологической базы для обеспечения деятельности органов исполнительной власти"</t>
  </si>
  <si>
    <t>Приобретение лицензионного программного обеспечения  (Закупка товаров, работ и услуг для государственных (муниципальных) нужд)</t>
  </si>
  <si>
    <t>02 0 01</t>
  </si>
  <si>
    <t>02 0 01 20506</t>
  </si>
  <si>
    <t>Приобретение лицензионных средств антивирусной защиты рабочих станций информационно-коммуникационной сети (Закупка товаров, работ и услуг для государственных (муниципальных) нужд)</t>
  </si>
  <si>
    <t>02 0 01 20507</t>
  </si>
  <si>
    <t>Основное мероприятие "Модернизация локальных вычислительных сетей "</t>
  </si>
  <si>
    <t>Аппаратная модернизация локальных сетей  (Закупка товаров, работ и услуг для государственных (муниципальных) нужд)</t>
  </si>
  <si>
    <t>02 0 02</t>
  </si>
  <si>
    <t>02 0 02 20508</t>
  </si>
  <si>
    <t xml:space="preserve"> Муниципальная программа "Обеспечение территории Юрьев-Польского района документами территориального планирования на 2017-2019 годы"</t>
  </si>
  <si>
    <t>Основное мероприятие "Разработка (корректировка) документов территориального планирования, правил землепользования и застройки, документации по планировке территорий "</t>
  </si>
  <si>
    <t>Муниципальная программа "Энергосбережение и повышение энергетической эффективности Юрьев-Польского района на период 2017-2020г.г."</t>
  </si>
  <si>
    <t>Основное мероприятие "Строительство, реконструкция и модернизация систем (объектов) коммунальной инфраструктуры в сфере теплоснабжения, водоснабжения, водоотведения и очистки сточных вод"</t>
  </si>
  <si>
    <t>Софинансирование модернизации котельного оборудования, газификации котельных, строительства объектов коммунальной инфраструктуры (Капитальные вложения в объекты недвижимого имущества государственной (муниципальной) собственности)</t>
  </si>
  <si>
    <t>Муниципальная программа "Экологическая безопасность территории муниципального образования Юрьев-Польский район на 2017-2020 годы"</t>
  </si>
  <si>
    <t>Основное мероприятие "Капитальный ремонт гидротехнических сооружений"</t>
  </si>
  <si>
    <t>06 0 02</t>
  </si>
  <si>
    <t>Софинансирование  на повышение оплаты труда работников бюджетной сферы (Предоставление субсидий бюджетным, автономным учреждениям и иным некоммерческим организациям)</t>
  </si>
  <si>
    <t>13 2 01 S0390</t>
  </si>
  <si>
    <t>Софинансирование на приобретение музыкальных инструментов для детских школ искусств(Предоставление субсидий бюджетным, автономным учреждениям и иным некоммерческим организациям)</t>
  </si>
  <si>
    <t>Субсидия  на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 (Предоставление субсидий бюджетным, автономным учреждениям и иным некоммерческим организациям)</t>
  </si>
  <si>
    <t xml:space="preserve"> Субсидии на приобретение музыкальных инструментов для детских школ искусств (Предоставление субсидий бюджетным, автономным учреждениям и иным некоммерческим организациям)</t>
  </si>
  <si>
    <t>13 4 03 72470</t>
  </si>
  <si>
    <t>13 2 01 S2470</t>
  </si>
  <si>
    <t>Муниципальная программа "Развитие агропромышленного комплекса муниципального образования Юрьев-Польский район на 2014-2020 годы"</t>
  </si>
  <si>
    <t xml:space="preserve">09 0 01 </t>
  </si>
  <si>
    <t>09 0 01 S1250</t>
  </si>
  <si>
    <t>Субсидии в сфере спорта на мероприятия, направленные на предупреждение терроризма и экстремизма (Закупка товаров, работ и услуг для государственных (муниципальных) нужд)</t>
  </si>
  <si>
    <t>Софинансирование  в сфере спорта на мероприятия, направленные на предупреждение терроризма и экстремизма (Закупка товаров, работ и услуг для государственных (муниципальных) нужд)</t>
  </si>
  <si>
    <t xml:space="preserve">Муниципальная программа "Комплексные меры противодействия злоупотреблению наркотиками и их незаконному обороту на территории МО Ю-Польский р-н на 2017-2020 годы" </t>
  </si>
  <si>
    <t>Основное мероприятие "Реализация основных общеобразовательных программ дошкольного образования"</t>
  </si>
  <si>
    <t>Развитие дошкольного образования (Предоставление субсидий  бюджетным, автономным учреждениям и иным некоммерческим организациям)</t>
  </si>
  <si>
    <t>07 0 01</t>
  </si>
  <si>
    <t>07 0 01 20110</t>
  </si>
  <si>
    <t xml:space="preserve">07 0 05 70490 </t>
  </si>
  <si>
    <t>Основное мероприятие "Предоставление мер социальной поддержки работникам муниципальных образовательных организаций"</t>
  </si>
  <si>
    <t>Субсидии на предоставление компенсации расходов на оплату жилых помещений, отопления и освещения отдельным категориям граждан в сфере образования (Социальное обеспечение и иные выплаты населению)</t>
  </si>
  <si>
    <t>07 0 11</t>
  </si>
  <si>
    <t>07 0 11 70590</t>
  </si>
  <si>
    <t>Муниципальная программа "Формирование доступной среды жизнедеятельности для инвалидов муниципального образования Юрьев-Польский район на 2017-2020 годы"</t>
  </si>
  <si>
    <t>Основное мероприятие "Реконструкция, переоборудование и оснащение  образовательных организаций"</t>
  </si>
  <si>
    <t>05 0 03 20516</t>
  </si>
  <si>
    <t>07 0 05 70470</t>
  </si>
  <si>
    <t>07 0 06 70510</t>
  </si>
  <si>
    <t>Основное мероприятие "Развитие системы оценки качества образования и информационной прозрачности системы образования"</t>
  </si>
  <si>
    <t>Иные межбюджетные трансферты на организацию видеонаблюдения в  пунктах проведения экзаменов  при проведении государственной итоговой аттестации по образовательным программам среднего общего образования (Предоставление субсидий  бюджетным, автономным учреждениям и иным некоммерческим организациям)</t>
  </si>
  <si>
    <t>07 0 07</t>
  </si>
  <si>
    <t>07 0 07 70960</t>
  </si>
  <si>
    <t>Иные межбюджетные трансферты на приобретение транспортных средств для подвоза обучающихся сельских школ (Предоставление субсидий  бюджетным, автономным учреждениям и иным некоммерческим организациям)</t>
  </si>
  <si>
    <t>07 0 02 71320</t>
  </si>
  <si>
    <t>Субсидии на софинансирование расходных обязательств муниципальных образований, возникающих при доведении средней заработной платы педагогических работников муниципальных образовательных организаций дополнительного образования детей до уровня, установленного Указом Президента Российской Федерации от 1 июня 2012 года № 761  (Предоставление субсидий  бюджетным, автономным учреждениям и иным некоммерческим организациям)</t>
  </si>
  <si>
    <t xml:space="preserve">07 0 05 70460 </t>
  </si>
  <si>
    <t>Организация временной занятости детей и подростков  (Расходы на выплаты персоналу в целях обеспечения выполнения функций государственными (муниципальными) органами,  казенными учреждениями, органами управления государственными внебюджетными фондами)</t>
  </si>
  <si>
    <t>Проведение районного конкурса на лучший оздоровительный лагерь с дневным пребыванием детей (Закупка товаров, работ и услуг для государственных (муниципальных) нужд)</t>
  </si>
  <si>
    <t>07 0 10 20514</t>
  </si>
  <si>
    <t>07 0 10 20515</t>
  </si>
  <si>
    <t>Основное мероприятие " Обеспечение защиты прав и интересов детей-сирот"</t>
  </si>
  <si>
    <t>Субвенции на содержание ребенка в семье опекуна и приемной семье, а также вознаграждение, причитающееся приемному родителю (Закупка товаров, работ и услуг для государственных (муниципальных) нужд)</t>
  </si>
  <si>
    <t>Субвенции на содержание ребенка в семье опекуна и приемной семье, а также вознаграждение, причитающееся приемному родителю (Социальное обеспечение и иные выплаты населению)</t>
  </si>
  <si>
    <t>07 0 09</t>
  </si>
  <si>
    <t>07 0 09 70650</t>
  </si>
  <si>
    <t>Субвенции на социальную поддержку детей-инвалидов дошкольного возраста (Закупка товаров, работ и услуг для государственных (муниципальных) нужд)</t>
  </si>
  <si>
    <t>Субвенции на социальную поддержку детей-инвалидов дошкольного возраста (Социальное обеспечение и иные выплаты населению)</t>
  </si>
  <si>
    <t>07 0 09 70540</t>
  </si>
  <si>
    <t>Субсидия на  повышение оплаты труда работников бюджетной сферы в соответствии с указами Президента Российской Федерации от 7 мая 2012 года № 597, от 1 июня 2012 года № 761  (на исполнение вопросов местного значения МО г.Юрьев-Польский)(Предоставление субсидий бюджетным, автономным учреждениям и иным некоммерческим организациям)</t>
  </si>
  <si>
    <t>Муниципальная программа "Обеспечение общественного порядка и профилактики правонарушений на территории муниципального образования Юрьев-Польский район на 2017-2020 г.г."</t>
  </si>
  <si>
    <t>Реконструкция, переоборудование и оснащение элементами доступности помещений и сооружений образовательных организаций (Предоставление субсидий  бюджетным, автономным учреждениям и иным некоммерческим организациям)</t>
  </si>
  <si>
    <t>Муниципальная программа " "Развитие системы гражданской обороны,безопасности на водных объектах,защиты населения от чрезвычайных ситуаций и снижения рисков их возникновения на территории муниципального образования Юрьев-Польский район на 2017-2020 годы"</t>
  </si>
  <si>
    <t>Основное мероприятие "Антинаркотическая пропаганда и воспитание"</t>
  </si>
  <si>
    <t>17 0 03</t>
  </si>
  <si>
    <t>17 0 03 71300</t>
  </si>
  <si>
    <t>17 0 03 S1300</t>
  </si>
  <si>
    <t xml:space="preserve">Подпрограмма «Развитие туризма» </t>
  </si>
  <si>
    <t>Основное мероприятие "Обеспечение информационных, рекламных формирований имиджа поселения "</t>
  </si>
  <si>
    <t>Расходы на обеспечение информационных, рекламных формирований имиджа поселения (на исполнение вопросов местного значения МО г.Юрьев-Польский) (Предоставление субсидий бюджетным, автономным учреждениям и иным некоммерческим организациям)</t>
  </si>
  <si>
    <t>13 3</t>
  </si>
  <si>
    <t>13 3 01</t>
  </si>
  <si>
    <t>13 3 01 80448</t>
  </si>
  <si>
    <t>Расходы на обеспечение деятельности библиотек (на исполнение вопросов местного значения МО г.Юрьев-Польский) (Предоставление субсидий бюджетным, автономным учреждениям и иным некоммерческим организациям)</t>
  </si>
  <si>
    <t>13 1 01 8Б598</t>
  </si>
  <si>
    <t>Софинансирование на  повышение оплаты труда работников бюджетной сферы в соответствии с указами Президента Российской Федерации от 7 мая 2012 года № 597, от 1 июня 2012 года № 761  (на исполнение вопросов местного значения МО г.Юрьев-Польский) (Предоставление субсидий бюджетным, автономным учреждениям и иным некоммерческим организациям)</t>
  </si>
  <si>
    <t>13 1 01 S0398</t>
  </si>
  <si>
    <t>Основное мероприятие "Организация музейного обслуживания населения"</t>
  </si>
  <si>
    <t>Расходы на обеспечение деятельности музея (на исполнение вопросов местного значения МО г.Юрьев-Польский) (Предоставление субсидий бюджетным, автономным учреждениям и иным некоммерческим организациям)</t>
  </si>
  <si>
    <t>13 1 02</t>
  </si>
  <si>
    <t>13 1 02 8Ю598</t>
  </si>
  <si>
    <t>13 1 02 S0398</t>
  </si>
  <si>
    <t>Основное мероприятие "Организация культурно-досуговой деятельности учреждений культуры"</t>
  </si>
  <si>
    <t>Обеспечение деятельности (оказание услуг) дворцов культуры, других учреждений культуры на выполнение переданных полномочий из бюджетов поселений   (Предоставление субсидий бюджетным, автономным учреждениям и иным некоммерческим организациям)</t>
  </si>
  <si>
    <t>13 2 02</t>
  </si>
  <si>
    <t>13 2 02 8Д590</t>
  </si>
  <si>
    <t>Расходы на обеспечение деятельности дома культуры и других учреждений культуры (на исполнение вопросов местного значения МО г.Юрьев-Польский) (Предоставление субсидий бюджетным, автономным учреждениям и иным некоммерческим организациям)</t>
  </si>
  <si>
    <t>Повышение оплаты труда работников бюджетной сферы  на выполнение переданных полномочий из бюджетов поселений (Предоставление субсидий бюджетным, автономным учреждениям и иным некоммерческим организациям)</t>
  </si>
  <si>
    <t>13 2 02 8Д598</t>
  </si>
  <si>
    <t>13 2 02 S0396</t>
  </si>
  <si>
    <t>13 2 02 S0398</t>
  </si>
  <si>
    <t>Субсидия  на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 на выполнение переданных полномочий из бюджетов поселений (Предоставление субсидий бюджетным, автономным учреждениям и иным некоммерческим организациям)</t>
  </si>
  <si>
    <t>13 4 03 70396</t>
  </si>
  <si>
    <t>13 4 03 70398</t>
  </si>
  <si>
    <t>Субсидии на 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культурына выполнение переданных полномочий из бюджетов поселений (Социальное обеспечение и иные выплаты населению)</t>
  </si>
  <si>
    <t>13 4 05 70236</t>
  </si>
  <si>
    <t>Субсидии на обеспечение территорий документацией для осуществления градостроительной деятельности (Закупка товаров, работ и услуг для государственных (муниципальных) нужд)</t>
  </si>
  <si>
    <t xml:space="preserve"> Обеспечение территорий документацией для осуществления градостроительной деятельности (Закупка товаров, работ и услуг для государственных (муниципальных) нужд)</t>
  </si>
  <si>
    <t>08 0 01 70080</t>
  </si>
  <si>
    <t>08 0 01 S0080</t>
  </si>
  <si>
    <t>Основное мероприятие "Построение и развитие аппаратно-программного комплекса "Безопасный город", системы обеспечения вызова экстренных оперативных служб по единому номеру "112"</t>
  </si>
  <si>
    <t>Создание и обеспечение функционирования систем средств связи и оповещения (Закупка товаров, работ и услуг для государственных (муниципальных) нужд)</t>
  </si>
  <si>
    <t>Подбор и подготовка помещения, приобретение и установка оборудования для создания АПК БР (Закупка товаров, работ и услуг для государственных (муниципальных) нужд)</t>
  </si>
  <si>
    <t>11 0 01</t>
  </si>
  <si>
    <t>11 0 01 20517</t>
  </si>
  <si>
    <t>11 0 01 20519</t>
  </si>
  <si>
    <t>Субсидии на поддержку отрасли культуры (Предоставление субсидий  бюджетным, автономным учреждениям и иным некоммерческим организациям)</t>
  </si>
  <si>
    <t>13 4 03 R5190</t>
  </si>
  <si>
    <t xml:space="preserve">  Субсидии на осуществление дорожной деятельности в отношении автомобильных дорог общего пользования местного значения (Закупка товаров, работ и услуг для государственных (муниципальных) нужд)</t>
  </si>
  <si>
    <t xml:space="preserve">14 0 03 72460 </t>
  </si>
  <si>
    <t>Основное мероприятие "Восстановление и экологическая реабилитация р.Колокша"</t>
  </si>
  <si>
    <t>Восстановление и экологическая реабилитация р.Колокша в черте г.Юрьев-Польский выше городской плотины (Закупка товаров, работ и услуг для государственных (муниципальных) нужд)</t>
  </si>
  <si>
    <t>06 0 01</t>
  </si>
  <si>
    <t xml:space="preserve">06 0 01 20520 </t>
  </si>
  <si>
    <t xml:space="preserve"> Субсидии на экологическое восстановление водных объектов и капитальный ремонт гидротехнических сооружений (Закупка товаров, работ и услуг для государственных (муниципальных) нужд)</t>
  </si>
  <si>
    <t>06 0 02 R0160</t>
  </si>
  <si>
    <t>Основное мероприятие «Организация защиты информации»</t>
  </si>
  <si>
    <t>Повышение квалификации сотрудников (Закупка товаров, работ и услуг для государственных (муниципальных) нужд)</t>
  </si>
  <si>
    <t>Приобретение средств защиты информации (Закупка товаров, работ и услуг для государственных (муниципальных) нужд)</t>
  </si>
  <si>
    <t>02 0 06</t>
  </si>
  <si>
    <t>02 0 06 20518</t>
  </si>
  <si>
    <t>02 0 06 20523</t>
  </si>
  <si>
    <t xml:space="preserve"> Модернизация котельного оборудования, газификация котельных, строительство объектов коммунальной инфраструктуры (Капитальные вложения в объекты недвижимого имущества государственной (муниципальной) собственности)</t>
  </si>
  <si>
    <t>09 0 01 71250</t>
  </si>
  <si>
    <t>Основное мероприятие "Строительный контроль и авторский надзор за выполнением работ на объектах"</t>
  </si>
  <si>
    <t xml:space="preserve">  Строительный контроль и авторский надзор за выполнением работ на объекте "Блочно-модульная котельная по адресу: Владимирская область, Юрьев-Польский район, с. Шихобалово"  (Капитальные вложения в объекты недвижимого имущества государственной (муниципальной) собственности)</t>
  </si>
  <si>
    <t>09 0 02</t>
  </si>
  <si>
    <t>09 0 02 20522</t>
  </si>
  <si>
    <t>Иные межбюджетные трансферты на обеспечение безопасности людей на водных объектах, охране их жизни и здоровья(Межбюджетные  трансферты)</t>
  </si>
  <si>
    <t>11 0 03 80420</t>
  </si>
  <si>
    <t>Софинансирование на поддержку отрасли культуры  (Предоставление субсидий бюджетным, автономным учреждениям и иным некоммерческим организациям)</t>
  </si>
  <si>
    <t>13 1 01 L5190</t>
  </si>
  <si>
    <t>Иные межбюджетные трансферты на гранты на реализацию творческих проектов на селе в сфере культуры (Предоставление субсидий бюджетным, автономным учреждениям и иным некоммерческим организациям)</t>
  </si>
  <si>
    <t>13 4 03 71330</t>
  </si>
  <si>
    <t>Муниципальная программа "Развитие муниципальной службы в муниципальном образовании Юрьев-Польский район на 2017-2019 годы"</t>
  </si>
  <si>
    <t>Основное мероприятие "Формирование эффективной системы управления муниципальной службой"</t>
  </si>
  <si>
    <t>Проведение конкурса "Лучший муниципальный служащий Владимирской области"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</si>
  <si>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18</t>
  </si>
  <si>
    <t>18 0 02</t>
  </si>
  <si>
    <t>18 0 02 20521</t>
  </si>
  <si>
    <t>Проведение конкурса "Лучший муниципальный служащий Владимирской области" (Социальное обеспечение и иные выплаты населению)</t>
  </si>
  <si>
    <t>06 0 02 20512</t>
  </si>
  <si>
    <t>Капитальный ремонт ГТС на руч.Безымянный у н.п.Матвейщево Юрьев-Польского района Владимирской области (Закупка товаров, работ и услуг для государственных (муниципальных) нужд)</t>
  </si>
  <si>
    <t>14 0 02 71150</t>
  </si>
  <si>
    <t>Субсидии на проектирование, строительство, реконструкцию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пользования, а также их капитальный ремонт и ремонт  (Капитальные вложения в объекты недвижимого имущества государственной (муниципальной) собственности)</t>
  </si>
  <si>
    <t>Софинансирование на проектирование, строительство, реконструкцию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пользования, а также их капитальный ремонт и ремонт  (Капитальные вложения в объекты недвижимого имущества государственной (муниципальной) собственности)</t>
  </si>
  <si>
    <t>14 0 02 S1150</t>
  </si>
  <si>
    <t>Обновление вычислительной и организационной техники (Закупка товаров, работ и услуг для государственных (муниципальных) нужд)</t>
  </si>
  <si>
    <t>02 0 03 20525</t>
  </si>
  <si>
    <t>02 0 03</t>
  </si>
  <si>
    <t>02 0 06 20526</t>
  </si>
  <si>
    <t>02 0 06 20527</t>
  </si>
  <si>
    <t>Разработка и поддержание в актуальном состоянии нормативных документов, касающихся защиты информации (Закупка товаров, работ и услуг для государственных (муниципальных) нужд)</t>
  </si>
  <si>
    <t>Аттестация ГИС по требованиям безопасности информации (Закупка товаров, работ и услуг для государственных (муниципальных) нужд)</t>
  </si>
  <si>
    <t>13 3 01 70240</t>
  </si>
  <si>
    <t>Мероприятия по формированию конкурентоспособного регионального туристского продукта (Предоставление субсидий бюджетным, автономным учреждениям и иным некоммерческим организациям)</t>
  </si>
  <si>
    <t>13 3 01 S0248</t>
  </si>
  <si>
    <t>Софинансирование на мероприятия по формированию конкурентоспособного регионального туристского продукта (на исполнение вопросов местного значения МО г.Юрьев-Польский) (Предоставление субсидий бюджетным, автономным учреждениям и иным некоммерческим организациям)</t>
  </si>
  <si>
    <t>Приобретение и монтаж приборов учета расхода воды на артезианских скважинах (Закупка товаров, работ и услуг для государственных (муниципальных) нужд)</t>
  </si>
  <si>
    <t>09 0 01 20528</t>
  </si>
  <si>
    <t>Основное мероприятие "Обновление вычислительной и организационной техники"</t>
  </si>
  <si>
    <t>Выявление и поддержка одаренных детей  (Расходы на выплаты персоналу в целях обеспечения выполнения функций государственными (муниципальными) органами,  казенными учреждениями, органами управления государственными внебюджетными фондами)</t>
  </si>
  <si>
    <t xml:space="preserve"> Софинансирование на мероприятия по укреплению материально-технической базы учреждений культуры на выполнение переданных полномочий из бюджетов поселений (Предоставление субсидий бюджетным, автономным учреждениям и иным некоммерческим организациям)</t>
  </si>
  <si>
    <t>13 2 02 S0531</t>
  </si>
  <si>
    <t>13 4 03 70531</t>
  </si>
  <si>
    <t xml:space="preserve"> Мероприятия по укреплению материально-технической базы учреждений культуры (Предоставление субсидий бюджетным, автономным учреждениям и иным некоммерческим организациям)</t>
  </si>
  <si>
    <t>План</t>
  </si>
  <si>
    <t>Исполнено</t>
  </si>
  <si>
    <t>Реализация мер по стимулированию работы членов добровольных народных дружин  (Социальное обеспечение и иные выплаты населению)</t>
  </si>
  <si>
    <t>Сведения о расходах в рамках муниципальных программ муниципального образования Юрьев-Польский район за 2017 год</t>
  </si>
  <si>
    <t>% исполнения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</si>
</sst>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00"/>
  </numFmts>
  <fonts count="2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b/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0"/>
      <color indexed="8"/>
      <name val="Arial"/>
      <family val="2"/>
      <charset val="204"/>
    </font>
    <font>
      <sz val="10"/>
      <name val="Arial Cyr"/>
      <charset val="204"/>
    </font>
    <font>
      <sz val="11"/>
      <name val="Calibri"/>
      <family val="2"/>
      <charset val="204"/>
      <scheme val="minor"/>
    </font>
    <font>
      <sz val="10"/>
      <color indexed="63"/>
      <name val="Arial"/>
      <family val="2"/>
    </font>
    <font>
      <b/>
      <sz val="10"/>
      <color rgb="FF000000"/>
      <name val="Arial"/>
      <family val="2"/>
      <charset val="204"/>
    </font>
    <font>
      <b/>
      <sz val="10"/>
      <name val="Arial Cyr"/>
      <charset val="204"/>
    </font>
    <font>
      <b/>
      <sz val="10"/>
      <color rgb="FF000000"/>
      <name val="Arial Cyr"/>
      <family val="2"/>
    </font>
    <font>
      <sz val="10"/>
      <color rgb="FF000000"/>
      <name val="Arial Cyr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9"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2" fillId="0" borderId="0"/>
    <xf numFmtId="0" fontId="15" fillId="0" borderId="3">
      <alignment vertical="top" wrapText="1"/>
    </xf>
  </cellStyleXfs>
  <cellXfs count="68">
    <xf numFmtId="0" fontId="0" fillId="0" borderId="0" xfId="0"/>
    <xf numFmtId="0" fontId="0" fillId="2" borderId="0" xfId="0" applyFill="1"/>
    <xf numFmtId="0" fontId="1" fillId="2" borderId="0" xfId="0" applyFont="1" applyFill="1"/>
    <xf numFmtId="0" fontId="0" fillId="2" borderId="0" xfId="0" applyFill="1" applyBorder="1"/>
    <xf numFmtId="49" fontId="5" fillId="2" borderId="1" xfId="0" applyNumberFormat="1" applyFont="1" applyFill="1" applyBorder="1" applyAlignment="1">
      <alignment horizontal="left" vertical="top"/>
    </xf>
    <xf numFmtId="0" fontId="2" fillId="2" borderId="1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left" vertical="top" wrapText="1"/>
    </xf>
    <xf numFmtId="164" fontId="5" fillId="2" borderId="1" xfId="0" applyNumberFormat="1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left" vertical="top" wrapText="1"/>
    </xf>
    <xf numFmtId="49" fontId="2" fillId="2" borderId="1" xfId="0" applyNumberFormat="1" applyFont="1" applyFill="1" applyBorder="1" applyAlignment="1">
      <alignment horizontal="left" vertical="top" wrapText="1"/>
    </xf>
    <xf numFmtId="0" fontId="2" fillId="2" borderId="0" xfId="0" applyFont="1" applyFill="1" applyAlignment="1">
      <alignment horizontal="left" vertical="top"/>
    </xf>
    <xf numFmtId="0" fontId="0" fillId="2" borderId="0" xfId="0" applyFill="1" applyAlignment="1">
      <alignment horizontal="left" vertical="top"/>
    </xf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/>
    </xf>
    <xf numFmtId="0" fontId="5" fillId="2" borderId="1" xfId="0" applyFont="1" applyFill="1" applyBorder="1" applyAlignment="1">
      <alignment horizontal="center" vertical="top"/>
    </xf>
    <xf numFmtId="0" fontId="4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/>
    </xf>
    <xf numFmtId="165" fontId="7" fillId="2" borderId="1" xfId="0" applyNumberFormat="1" applyFont="1" applyFill="1" applyBorder="1" applyAlignment="1">
      <alignment horizontal="right" vertical="top"/>
    </xf>
    <xf numFmtId="49" fontId="4" fillId="2" borderId="1" xfId="0" applyNumberFormat="1" applyFont="1" applyFill="1" applyBorder="1" applyAlignment="1">
      <alignment horizontal="left" vertical="top"/>
    </xf>
    <xf numFmtId="49" fontId="4" fillId="2" borderId="1" xfId="0" applyNumberFormat="1" applyFont="1" applyFill="1" applyBorder="1" applyAlignment="1">
      <alignment horizontal="center" vertical="top"/>
    </xf>
    <xf numFmtId="49" fontId="10" fillId="2" borderId="1" xfId="0" applyNumberFormat="1" applyFont="1" applyFill="1" applyBorder="1" applyAlignment="1">
      <alignment horizontal="left" vertical="top" wrapText="1"/>
    </xf>
    <xf numFmtId="165" fontId="5" fillId="2" borderId="1" xfId="0" applyNumberFormat="1" applyFont="1" applyFill="1" applyBorder="1" applyAlignment="1">
      <alignment horizontal="right" vertical="top"/>
    </xf>
    <xf numFmtId="49" fontId="2" fillId="2" borderId="1" xfId="0" applyNumberFormat="1" applyFont="1" applyFill="1" applyBorder="1" applyAlignment="1">
      <alignment horizontal="center" vertical="top"/>
    </xf>
    <xf numFmtId="0" fontId="9" fillId="2" borderId="1" xfId="0" applyFont="1" applyFill="1" applyBorder="1" applyAlignment="1">
      <alignment horizontal="left" vertical="top" wrapText="1"/>
    </xf>
    <xf numFmtId="49" fontId="14" fillId="2" borderId="1" xfId="0" applyNumberFormat="1" applyFont="1" applyFill="1" applyBorder="1" applyAlignment="1">
      <alignment horizontal="left" vertical="top" wrapText="1"/>
    </xf>
    <xf numFmtId="49" fontId="7" fillId="2" borderId="1" xfId="0" applyNumberFormat="1" applyFont="1" applyFill="1" applyBorder="1" applyAlignment="1">
      <alignment horizontal="left" vertical="top"/>
    </xf>
    <xf numFmtId="0" fontId="14" fillId="2" borderId="1" xfId="0" applyFont="1" applyFill="1" applyBorder="1" applyAlignment="1">
      <alignment horizontal="left" vertical="top" wrapText="1"/>
    </xf>
    <xf numFmtId="0" fontId="10" fillId="2" borderId="1" xfId="0" applyFont="1" applyFill="1" applyBorder="1" applyAlignment="1">
      <alignment horizontal="left" vertical="top" wrapText="1"/>
    </xf>
    <xf numFmtId="49" fontId="5" fillId="2" borderId="1" xfId="0" applyNumberFormat="1" applyFont="1" applyFill="1" applyBorder="1" applyAlignment="1">
      <alignment horizontal="left" vertical="top" wrapText="1"/>
    </xf>
    <xf numFmtId="0" fontId="16" fillId="2" borderId="1" xfId="0" applyFont="1" applyFill="1" applyBorder="1" applyAlignment="1">
      <alignment vertical="top" wrapText="1"/>
    </xf>
    <xf numFmtId="0" fontId="16" fillId="2" borderId="1" xfId="18" applyFont="1" applyFill="1" applyBorder="1" applyAlignment="1">
      <alignment vertical="top" wrapText="1"/>
    </xf>
    <xf numFmtId="164" fontId="5" fillId="2" borderId="1" xfId="0" quotePrefix="1" applyNumberFormat="1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left" vertical="top"/>
    </xf>
    <xf numFmtId="0" fontId="10" fillId="2" borderId="1" xfId="6" applyFont="1" applyFill="1" applyBorder="1" applyAlignment="1">
      <alignment vertical="top" wrapText="1"/>
    </xf>
    <xf numFmtId="0" fontId="6" fillId="2" borderId="1" xfId="0" applyNumberFormat="1" applyFont="1" applyFill="1" applyBorder="1" applyAlignment="1">
      <alignment horizontal="left" vertical="top" wrapText="1"/>
    </xf>
    <xf numFmtId="49" fontId="2" fillId="2" borderId="1" xfId="0" applyNumberFormat="1" applyFont="1" applyFill="1" applyBorder="1" applyAlignment="1">
      <alignment vertical="top" wrapText="1"/>
    </xf>
    <xf numFmtId="0" fontId="5" fillId="2" borderId="1" xfId="0" applyNumberFormat="1" applyFont="1" applyFill="1" applyBorder="1" applyAlignment="1">
      <alignment vertical="top" wrapText="1"/>
    </xf>
    <xf numFmtId="0" fontId="5" fillId="2" borderId="1" xfId="0" applyNumberFormat="1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vertical="top" wrapText="1"/>
    </xf>
    <xf numFmtId="0" fontId="14" fillId="2" borderId="1" xfId="0" applyFont="1" applyFill="1" applyBorder="1" applyAlignment="1">
      <alignment wrapText="1"/>
    </xf>
    <xf numFmtId="0" fontId="7" fillId="2" borderId="1" xfId="0" applyFont="1" applyFill="1" applyBorder="1" applyAlignment="1">
      <alignment horizontal="left" vertical="top" wrapText="1"/>
    </xf>
    <xf numFmtId="164" fontId="6" fillId="2" borderId="1" xfId="0" quotePrefix="1" applyNumberFormat="1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vertical="top" wrapText="1"/>
    </xf>
    <xf numFmtId="0" fontId="16" fillId="2" borderId="1" xfId="38" applyNumberFormat="1" applyFont="1" applyFill="1" applyBorder="1" applyAlignment="1" applyProtection="1">
      <alignment vertical="top" wrapText="1"/>
      <protection locked="0"/>
    </xf>
    <xf numFmtId="0" fontId="13" fillId="2" borderId="1" xfId="2" applyFont="1" applyFill="1" applyBorder="1" applyAlignment="1">
      <alignment horizontal="left" vertical="top" wrapText="1"/>
    </xf>
    <xf numFmtId="49" fontId="5" fillId="2" borderId="1" xfId="0" applyNumberFormat="1" applyFont="1" applyFill="1" applyBorder="1" applyAlignment="1">
      <alignment horizontal="center" vertical="top"/>
    </xf>
    <xf numFmtId="0" fontId="5" fillId="2" borderId="1" xfId="0" applyFont="1" applyFill="1" applyBorder="1" applyAlignment="1">
      <alignment wrapText="1"/>
    </xf>
    <xf numFmtId="165" fontId="11" fillId="2" borderId="0" xfId="0" applyNumberFormat="1" applyFont="1" applyFill="1" applyAlignment="1">
      <alignment horizontal="center" vertical="top"/>
    </xf>
    <xf numFmtId="0" fontId="11" fillId="2" borderId="0" xfId="0" applyFont="1" applyFill="1" applyAlignment="1">
      <alignment horizontal="center" vertical="top"/>
    </xf>
    <xf numFmtId="0" fontId="2" fillId="2" borderId="0" xfId="0" applyFont="1" applyFill="1" applyAlignment="1">
      <alignment horizontal="center" vertical="top"/>
    </xf>
    <xf numFmtId="0" fontId="0" fillId="2" borderId="0" xfId="0" applyFill="1" applyAlignment="1">
      <alignment horizontal="center" vertical="top"/>
    </xf>
    <xf numFmtId="0" fontId="0" fillId="2" borderId="2" xfId="0" applyFill="1" applyBorder="1" applyAlignment="1">
      <alignment vertical="top"/>
    </xf>
    <xf numFmtId="0" fontId="2" fillId="2" borderId="0" xfId="0" applyFont="1" applyFill="1" applyAlignment="1">
      <alignment vertical="top"/>
    </xf>
    <xf numFmtId="0" fontId="2" fillId="2" borderId="1" xfId="0" applyFont="1" applyFill="1" applyBorder="1" applyAlignment="1">
      <alignment vertical="top"/>
    </xf>
    <xf numFmtId="165" fontId="2" fillId="2" borderId="1" xfId="0" applyNumberFormat="1" applyFont="1" applyFill="1" applyBorder="1" applyAlignment="1">
      <alignment vertical="top"/>
    </xf>
    <xf numFmtId="165" fontId="17" fillId="2" borderId="1" xfId="0" applyNumberFormat="1" applyFont="1" applyFill="1" applyBorder="1" applyAlignment="1">
      <alignment horizontal="right" vertical="top"/>
    </xf>
    <xf numFmtId="165" fontId="18" fillId="2" borderId="1" xfId="0" applyNumberFormat="1" applyFont="1" applyFill="1" applyBorder="1" applyAlignment="1">
      <alignment horizontal="right" vertical="top"/>
    </xf>
    <xf numFmtId="165" fontId="19" fillId="2" borderId="1" xfId="0" applyNumberFormat="1" applyFont="1" applyFill="1" applyBorder="1" applyAlignment="1">
      <alignment vertical="top"/>
    </xf>
    <xf numFmtId="0" fontId="0" fillId="0" borderId="0" xfId="0" applyAlignment="1">
      <alignment wrapText="1"/>
    </xf>
    <xf numFmtId="0" fontId="2" fillId="2" borderId="0" xfId="0" applyFont="1" applyFill="1"/>
    <xf numFmtId="0" fontId="2" fillId="2" borderId="0" xfId="0" applyFont="1" applyFill="1" applyAlignment="1"/>
    <xf numFmtId="0" fontId="2" fillId="2" borderId="1" xfId="0" applyFont="1" applyFill="1" applyBorder="1"/>
    <xf numFmtId="2" fontId="2" fillId="2" borderId="1" xfId="0" applyNumberFormat="1" applyFont="1" applyFill="1" applyBorder="1" applyAlignment="1">
      <alignment horizontal="right" vertical="top"/>
    </xf>
    <xf numFmtId="0" fontId="2" fillId="2" borderId="0" xfId="0" applyFont="1" applyFill="1" applyAlignment="1">
      <alignment horizontal="right"/>
    </xf>
    <xf numFmtId="0" fontId="2" fillId="2" borderId="2" xfId="0" applyFont="1" applyFill="1" applyBorder="1" applyAlignment="1">
      <alignment horizontal="center" vertical="top"/>
    </xf>
    <xf numFmtId="0" fontId="3" fillId="2" borderId="0" xfId="0" applyFont="1" applyFill="1" applyAlignment="1">
      <alignment horizontal="center" wrapText="1"/>
    </xf>
    <xf numFmtId="0" fontId="2" fillId="2" borderId="0" xfId="0" applyFont="1" applyFill="1" applyAlignment="1">
      <alignment horizontal="center" vertical="top"/>
    </xf>
    <xf numFmtId="0" fontId="0" fillId="2" borderId="0" xfId="0" applyFill="1" applyAlignment="1">
      <alignment horizontal="center" vertical="top"/>
    </xf>
  </cellXfs>
  <cellStyles count="39">
    <cellStyle name="Normal" xfId="37"/>
    <cellStyle name="xl34" xfId="38"/>
    <cellStyle name="Обычный" xfId="0" builtinId="0"/>
    <cellStyle name="Обычный 10" xfId="2"/>
    <cellStyle name="Обычный 11" xfId="3"/>
    <cellStyle name="Обычный 13" xfId="5"/>
    <cellStyle name="Обычный 14" xfId="8"/>
    <cellStyle name="Обычный 15" xfId="6"/>
    <cellStyle name="Обычный 16" xfId="10"/>
    <cellStyle name="Обычный 17" xfId="11"/>
    <cellStyle name="Обычный 18" xfId="12"/>
    <cellStyle name="Обычный 19" xfId="13"/>
    <cellStyle name="Обычный 20" xfId="14"/>
    <cellStyle name="Обычный 21" xfId="28"/>
    <cellStyle name="Обычный 22" xfId="29"/>
    <cellStyle name="Обычный 23" xfId="30"/>
    <cellStyle name="Обычный 24" xfId="31"/>
    <cellStyle name="Обычный 25" xfId="32"/>
    <cellStyle name="Обычный 26" xfId="33"/>
    <cellStyle name="Обычный 27" xfId="34"/>
    <cellStyle name="Обычный 28" xfId="35"/>
    <cellStyle name="Обычный 30" xfId="26"/>
    <cellStyle name="Обычный 31" xfId="27"/>
    <cellStyle name="Обычный 32" xfId="36"/>
    <cellStyle name="Обычный 33" xfId="16"/>
    <cellStyle name="Обычный 35" xfId="17"/>
    <cellStyle name="Обычный 36" xfId="18"/>
    <cellStyle name="Обычный 37" xfId="19"/>
    <cellStyle name="Обычный 38" xfId="20"/>
    <cellStyle name="Обычный 39" xfId="15"/>
    <cellStyle name="Обычный 4" xfId="7"/>
    <cellStyle name="Обычный 41" xfId="21"/>
    <cellStyle name="Обычный 42" xfId="22"/>
    <cellStyle name="Обычный 43" xfId="23"/>
    <cellStyle name="Обычный 44" xfId="24"/>
    <cellStyle name="Обычный 45" xfId="25"/>
    <cellStyle name="Обычный 6" xfId="4"/>
    <cellStyle name="Обычный 7" xfId="9"/>
    <cellStyle name="Обычный 9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6"/>
  <sheetViews>
    <sheetView tabSelected="1" workbookViewId="0">
      <selection activeCell="A9" sqref="A9:F9"/>
    </sheetView>
  </sheetViews>
  <sheetFormatPr defaultRowHeight="15"/>
  <cols>
    <col min="1" max="1" width="43.28515625" style="10" customWidth="1"/>
    <col min="2" max="2" width="12.85546875" style="11" customWidth="1"/>
    <col min="3" max="3" width="3.85546875" style="50" customWidth="1"/>
    <col min="4" max="4" width="4" style="50" customWidth="1"/>
    <col min="5" max="5" width="3.7109375" style="50" customWidth="1"/>
    <col min="6" max="6" width="9.7109375" style="48" customWidth="1"/>
    <col min="7" max="7" width="9.7109375" style="52" customWidth="1"/>
    <col min="8" max="8" width="12.85546875" style="59" customWidth="1"/>
    <col min="9" max="16384" width="9.140625" style="1"/>
  </cols>
  <sheetData>
    <row r="1" spans="1:8" ht="13.5" customHeight="1">
      <c r="B1" s="66"/>
      <c r="C1" s="66"/>
      <c r="D1" s="66"/>
      <c r="E1" s="66"/>
      <c r="F1" s="66"/>
    </row>
    <row r="2" spans="1:8" hidden="1">
      <c r="B2" s="49"/>
      <c r="C2" s="49"/>
      <c r="D2" s="49"/>
      <c r="E2" s="49"/>
      <c r="F2" s="49"/>
    </row>
    <row r="3" spans="1:8" hidden="1">
      <c r="B3" s="66"/>
      <c r="C3" s="66"/>
      <c r="D3" s="66"/>
      <c r="E3" s="66"/>
      <c r="F3" s="66"/>
    </row>
    <row r="4" spans="1:8" hidden="1">
      <c r="B4" s="66"/>
      <c r="C4" s="66"/>
      <c r="D4" s="66"/>
      <c r="E4" s="66"/>
      <c r="F4" s="66"/>
    </row>
    <row r="5" spans="1:8" hidden="1">
      <c r="B5" s="66"/>
      <c r="C5" s="66"/>
      <c r="D5" s="66"/>
      <c r="E5" s="66"/>
      <c r="F5" s="66"/>
    </row>
    <row r="6" spans="1:8" hidden="1">
      <c r="B6" s="67"/>
      <c r="C6" s="67"/>
      <c r="D6" s="67"/>
      <c r="E6" s="67"/>
      <c r="F6" s="67"/>
    </row>
    <row r="7" spans="1:8" hidden="1"/>
    <row r="8" spans="1:8" hidden="1"/>
    <row r="9" spans="1:8" ht="49.5" customHeight="1">
      <c r="A9" s="65" t="s">
        <v>333</v>
      </c>
      <c r="B9" s="65"/>
      <c r="C9" s="65"/>
      <c r="D9" s="65"/>
      <c r="E9" s="65"/>
      <c r="F9" s="65"/>
    </row>
    <row r="11" spans="1:8">
      <c r="E11" s="51"/>
      <c r="F11" s="64" t="s">
        <v>5</v>
      </c>
      <c r="G11" s="64"/>
      <c r="H11" s="60"/>
    </row>
    <row r="12" spans="1:8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4</v>
      </c>
      <c r="F12" s="14" t="s">
        <v>330</v>
      </c>
      <c r="G12" s="53" t="s">
        <v>331</v>
      </c>
      <c r="H12" s="61" t="s">
        <v>334</v>
      </c>
    </row>
    <row r="13" spans="1:8" ht="30.75" customHeight="1">
      <c r="A13" s="15" t="s">
        <v>6</v>
      </c>
      <c r="B13" s="16"/>
      <c r="C13" s="13"/>
      <c r="D13" s="13"/>
      <c r="E13" s="13"/>
      <c r="F13" s="55">
        <f>F14+F18+F31+F34+F37+F49+F87+F98+F107+F160+F169+F175+F91+F181</f>
        <v>392980.32400000002</v>
      </c>
      <c r="G13" s="55">
        <f>G14+G18+G31+G34+G37+G49+G87+G98+G107+G160+G169+G175+G91+G181</f>
        <v>390575.00299999997</v>
      </c>
      <c r="H13" s="62">
        <f>G13/F13*100</f>
        <v>99.387928389005026</v>
      </c>
    </row>
    <row r="14" spans="1:8" s="2" customFormat="1" ht="51">
      <c r="A14" s="15" t="s">
        <v>21</v>
      </c>
      <c r="B14" s="18" t="s">
        <v>9</v>
      </c>
      <c r="C14" s="19"/>
      <c r="D14" s="19"/>
      <c r="E14" s="19"/>
      <c r="F14" s="17">
        <f>F15</f>
        <v>601</v>
      </c>
      <c r="G14" s="17">
        <f>G15</f>
        <v>601</v>
      </c>
      <c r="H14" s="62">
        <f t="shared" ref="H14:H77" si="0">G14/F14*100</f>
        <v>100</v>
      </c>
    </row>
    <row r="15" spans="1:8" s="2" customFormat="1" ht="25.5">
      <c r="A15" s="5" t="s">
        <v>25</v>
      </c>
      <c r="B15" s="20" t="s">
        <v>26</v>
      </c>
      <c r="C15" s="19"/>
      <c r="D15" s="19"/>
      <c r="E15" s="19"/>
      <c r="F15" s="21">
        <f>F16+F17</f>
        <v>601</v>
      </c>
      <c r="G15" s="21">
        <f>G16+G17</f>
        <v>601</v>
      </c>
      <c r="H15" s="62">
        <f t="shared" si="0"/>
        <v>100</v>
      </c>
    </row>
    <row r="16" spans="1:8" s="2" customFormat="1" ht="127.5">
      <c r="A16" s="6" t="s">
        <v>103</v>
      </c>
      <c r="B16" s="20" t="s">
        <v>24</v>
      </c>
      <c r="C16" s="22" t="s">
        <v>17</v>
      </c>
      <c r="D16" s="22" t="s">
        <v>8</v>
      </c>
      <c r="E16" s="22" t="s">
        <v>9</v>
      </c>
      <c r="F16" s="21">
        <v>501.1</v>
      </c>
      <c r="G16" s="54">
        <v>501.1</v>
      </c>
      <c r="H16" s="62">
        <f t="shared" si="0"/>
        <v>100</v>
      </c>
    </row>
    <row r="17" spans="1:8" s="2" customFormat="1" ht="76.5">
      <c r="A17" s="6" t="s">
        <v>104</v>
      </c>
      <c r="B17" s="20" t="s">
        <v>24</v>
      </c>
      <c r="C17" s="22" t="s">
        <v>7</v>
      </c>
      <c r="D17" s="22" t="s">
        <v>8</v>
      </c>
      <c r="E17" s="22" t="s">
        <v>9</v>
      </c>
      <c r="F17" s="21">
        <v>99.9</v>
      </c>
      <c r="G17" s="54">
        <v>99.9</v>
      </c>
      <c r="H17" s="62">
        <f t="shared" si="0"/>
        <v>100</v>
      </c>
    </row>
    <row r="18" spans="1:8" s="2" customFormat="1" ht="38.25">
      <c r="A18" s="23" t="s">
        <v>157</v>
      </c>
      <c r="B18" s="24" t="s">
        <v>12</v>
      </c>
      <c r="C18" s="22"/>
      <c r="D18" s="22"/>
      <c r="E18" s="22"/>
      <c r="F18" s="17">
        <f>F19+F22+F24+F26</f>
        <v>686.30799999999999</v>
      </c>
      <c r="G18" s="17">
        <f>G19+G22+G24+G26</f>
        <v>686.30799999999999</v>
      </c>
      <c r="H18" s="62">
        <f t="shared" si="0"/>
        <v>100</v>
      </c>
    </row>
    <row r="19" spans="1:8" s="2" customFormat="1" ht="51">
      <c r="A19" s="8" t="s">
        <v>158</v>
      </c>
      <c r="B19" s="4" t="s">
        <v>160</v>
      </c>
      <c r="C19" s="22"/>
      <c r="D19" s="22"/>
      <c r="E19" s="22"/>
      <c r="F19" s="21">
        <f>F20+F21</f>
        <v>42.134</v>
      </c>
      <c r="G19" s="21">
        <f>G20+G21</f>
        <v>42.134</v>
      </c>
      <c r="H19" s="62">
        <f t="shared" si="0"/>
        <v>100</v>
      </c>
    </row>
    <row r="20" spans="1:8" s="2" customFormat="1" ht="38.25">
      <c r="A20" s="8" t="s">
        <v>159</v>
      </c>
      <c r="B20" s="4" t="s">
        <v>161</v>
      </c>
      <c r="C20" s="22" t="s">
        <v>7</v>
      </c>
      <c r="D20" s="22" t="s">
        <v>14</v>
      </c>
      <c r="E20" s="22" t="s">
        <v>117</v>
      </c>
      <c r="F20" s="21">
        <v>24.388999999999999</v>
      </c>
      <c r="G20" s="53">
        <v>24.388999999999999</v>
      </c>
      <c r="H20" s="62">
        <f t="shared" si="0"/>
        <v>100</v>
      </c>
    </row>
    <row r="21" spans="1:8" s="2" customFormat="1" ht="63.75">
      <c r="A21" s="8" t="s">
        <v>162</v>
      </c>
      <c r="B21" s="4" t="s">
        <v>163</v>
      </c>
      <c r="C21" s="22" t="s">
        <v>7</v>
      </c>
      <c r="D21" s="22" t="s">
        <v>14</v>
      </c>
      <c r="E21" s="22" t="s">
        <v>117</v>
      </c>
      <c r="F21" s="21">
        <v>17.745000000000001</v>
      </c>
      <c r="G21" s="53">
        <v>17.745000000000001</v>
      </c>
      <c r="H21" s="62">
        <f t="shared" si="0"/>
        <v>100</v>
      </c>
    </row>
    <row r="22" spans="1:8" s="2" customFormat="1" ht="25.5">
      <c r="A22" s="8" t="s">
        <v>164</v>
      </c>
      <c r="B22" s="4" t="s">
        <v>166</v>
      </c>
      <c r="C22" s="22"/>
      <c r="D22" s="22"/>
      <c r="E22" s="22"/>
      <c r="F22" s="21">
        <f>F23</f>
        <v>48.758000000000003</v>
      </c>
      <c r="G22" s="21">
        <f>G23</f>
        <v>48.758000000000003</v>
      </c>
      <c r="H22" s="62">
        <f t="shared" si="0"/>
        <v>100</v>
      </c>
    </row>
    <row r="23" spans="1:8" s="2" customFormat="1" ht="38.25">
      <c r="A23" s="8" t="s">
        <v>165</v>
      </c>
      <c r="B23" s="4" t="s">
        <v>167</v>
      </c>
      <c r="C23" s="22" t="s">
        <v>7</v>
      </c>
      <c r="D23" s="22" t="s">
        <v>14</v>
      </c>
      <c r="E23" s="22" t="s">
        <v>117</v>
      </c>
      <c r="F23" s="21">
        <v>48.758000000000003</v>
      </c>
      <c r="G23" s="53">
        <v>48.758000000000003</v>
      </c>
      <c r="H23" s="62">
        <f t="shared" si="0"/>
        <v>100</v>
      </c>
    </row>
    <row r="24" spans="1:8" s="2" customFormat="1" ht="25.5">
      <c r="A24" s="8" t="s">
        <v>324</v>
      </c>
      <c r="B24" s="4" t="s">
        <v>313</v>
      </c>
      <c r="C24" s="22"/>
      <c r="D24" s="22"/>
      <c r="E24" s="22"/>
      <c r="F24" s="21">
        <f>F25</f>
        <v>167.041</v>
      </c>
      <c r="G24" s="21">
        <f>G25</f>
        <v>167.041</v>
      </c>
      <c r="H24" s="62">
        <f t="shared" si="0"/>
        <v>100</v>
      </c>
    </row>
    <row r="25" spans="1:8" s="2" customFormat="1" ht="51">
      <c r="A25" s="8" t="s">
        <v>311</v>
      </c>
      <c r="B25" s="4" t="s">
        <v>312</v>
      </c>
      <c r="C25" s="22" t="s">
        <v>7</v>
      </c>
      <c r="D25" s="22" t="s">
        <v>14</v>
      </c>
      <c r="E25" s="22" t="s">
        <v>117</v>
      </c>
      <c r="F25" s="21">
        <v>167.041</v>
      </c>
      <c r="G25" s="53">
        <v>167.041</v>
      </c>
      <c r="H25" s="62">
        <f t="shared" si="0"/>
        <v>100</v>
      </c>
    </row>
    <row r="26" spans="1:8" s="2" customFormat="1" ht="25.5">
      <c r="A26" s="8" t="s">
        <v>280</v>
      </c>
      <c r="B26" s="4" t="s">
        <v>283</v>
      </c>
      <c r="C26" s="22"/>
      <c r="D26" s="22"/>
      <c r="E26" s="22"/>
      <c r="F26" s="21">
        <f>F27+F28+F29+F30</f>
        <v>428.375</v>
      </c>
      <c r="G26" s="21">
        <f>G27+G28+G29+G30</f>
        <v>428.375</v>
      </c>
      <c r="H26" s="62">
        <f t="shared" si="0"/>
        <v>100</v>
      </c>
    </row>
    <row r="27" spans="1:8" s="2" customFormat="1" ht="38.25">
      <c r="A27" s="8" t="s">
        <v>281</v>
      </c>
      <c r="B27" s="4" t="s">
        <v>284</v>
      </c>
      <c r="C27" s="22" t="s">
        <v>7</v>
      </c>
      <c r="D27" s="22" t="s">
        <v>14</v>
      </c>
      <c r="E27" s="22" t="s">
        <v>117</v>
      </c>
      <c r="F27" s="21">
        <v>30</v>
      </c>
      <c r="G27" s="54">
        <v>30</v>
      </c>
      <c r="H27" s="62">
        <f t="shared" si="0"/>
        <v>100</v>
      </c>
    </row>
    <row r="28" spans="1:8" s="2" customFormat="1" ht="38.25">
      <c r="A28" s="8" t="s">
        <v>282</v>
      </c>
      <c r="B28" s="4" t="s">
        <v>285</v>
      </c>
      <c r="C28" s="22" t="s">
        <v>7</v>
      </c>
      <c r="D28" s="22" t="s">
        <v>14</v>
      </c>
      <c r="E28" s="22" t="s">
        <v>117</v>
      </c>
      <c r="F28" s="21">
        <v>233.57499999999999</v>
      </c>
      <c r="G28" s="53">
        <v>233.57499999999999</v>
      </c>
      <c r="H28" s="62">
        <f t="shared" si="0"/>
        <v>100</v>
      </c>
    </row>
    <row r="29" spans="1:8" s="2" customFormat="1" ht="63.75">
      <c r="A29" s="8" t="s">
        <v>316</v>
      </c>
      <c r="B29" s="4" t="s">
        <v>314</v>
      </c>
      <c r="C29" s="22" t="s">
        <v>7</v>
      </c>
      <c r="D29" s="22" t="s">
        <v>14</v>
      </c>
      <c r="E29" s="22" t="s">
        <v>117</v>
      </c>
      <c r="F29" s="21">
        <v>16</v>
      </c>
      <c r="G29" s="54">
        <v>16</v>
      </c>
      <c r="H29" s="62">
        <f t="shared" si="0"/>
        <v>100</v>
      </c>
    </row>
    <row r="30" spans="1:8" s="2" customFormat="1" ht="38.25">
      <c r="A30" s="8" t="s">
        <v>317</v>
      </c>
      <c r="B30" s="4" t="s">
        <v>315</v>
      </c>
      <c r="C30" s="22" t="s">
        <v>7</v>
      </c>
      <c r="D30" s="22" t="s">
        <v>14</v>
      </c>
      <c r="E30" s="22" t="s">
        <v>117</v>
      </c>
      <c r="F30" s="21">
        <v>148.80000000000001</v>
      </c>
      <c r="G30" s="54">
        <v>148.80000000000001</v>
      </c>
      <c r="H30" s="62">
        <f t="shared" si="0"/>
        <v>100</v>
      </c>
    </row>
    <row r="31" spans="1:8" s="2" customFormat="1" ht="63.75">
      <c r="A31" s="26" t="s">
        <v>224</v>
      </c>
      <c r="B31" s="24" t="s">
        <v>14</v>
      </c>
      <c r="C31" s="22"/>
      <c r="D31" s="22"/>
      <c r="E31" s="22"/>
      <c r="F31" s="21">
        <f>F32</f>
        <v>3</v>
      </c>
      <c r="G31" s="21">
        <f>G32</f>
        <v>3</v>
      </c>
      <c r="H31" s="62">
        <f t="shared" si="0"/>
        <v>100</v>
      </c>
    </row>
    <row r="32" spans="1:8" s="2" customFormat="1" ht="38.25">
      <c r="A32" s="27" t="s">
        <v>147</v>
      </c>
      <c r="B32" s="20" t="s">
        <v>148</v>
      </c>
      <c r="C32" s="22"/>
      <c r="D32" s="22"/>
      <c r="E32" s="22"/>
      <c r="F32" s="21">
        <f>F33</f>
        <v>3</v>
      </c>
      <c r="G32" s="21">
        <f>G33</f>
        <v>3</v>
      </c>
      <c r="H32" s="62">
        <f t="shared" si="0"/>
        <v>100</v>
      </c>
    </row>
    <row r="33" spans="1:9" s="2" customFormat="1" ht="51">
      <c r="A33" s="27" t="s">
        <v>332</v>
      </c>
      <c r="B33" s="4" t="s">
        <v>149</v>
      </c>
      <c r="C33" s="22" t="s">
        <v>116</v>
      </c>
      <c r="D33" s="22" t="s">
        <v>118</v>
      </c>
      <c r="E33" s="22" t="s">
        <v>20</v>
      </c>
      <c r="F33" s="21">
        <v>3</v>
      </c>
      <c r="G33" s="54">
        <v>3</v>
      </c>
      <c r="H33" s="62">
        <f t="shared" si="0"/>
        <v>100</v>
      </c>
    </row>
    <row r="34" spans="1:9" ht="63.75">
      <c r="A34" s="26" t="s">
        <v>198</v>
      </c>
      <c r="B34" s="18" t="s">
        <v>16</v>
      </c>
      <c r="C34" s="22"/>
      <c r="D34" s="22"/>
      <c r="E34" s="22"/>
      <c r="F34" s="17">
        <f>F35</f>
        <v>450</v>
      </c>
      <c r="G34" s="17">
        <f>G35</f>
        <v>450</v>
      </c>
      <c r="H34" s="62">
        <f t="shared" si="0"/>
        <v>100</v>
      </c>
    </row>
    <row r="35" spans="1:9" ht="38.25">
      <c r="A35" s="5" t="s">
        <v>199</v>
      </c>
      <c r="B35" s="28" t="s">
        <v>139</v>
      </c>
      <c r="C35" s="22"/>
      <c r="D35" s="22"/>
      <c r="E35" s="22"/>
      <c r="F35" s="21">
        <f>F36</f>
        <v>450</v>
      </c>
      <c r="G35" s="21">
        <f>G36</f>
        <v>450</v>
      </c>
      <c r="H35" s="62">
        <f t="shared" si="0"/>
        <v>100</v>
      </c>
      <c r="I35" s="3"/>
    </row>
    <row r="36" spans="1:9" ht="76.5">
      <c r="A36" s="29" t="s">
        <v>225</v>
      </c>
      <c r="B36" s="4" t="s">
        <v>200</v>
      </c>
      <c r="C36" s="22" t="s">
        <v>10</v>
      </c>
      <c r="D36" s="22" t="s">
        <v>11</v>
      </c>
      <c r="E36" s="22" t="s">
        <v>9</v>
      </c>
      <c r="F36" s="21">
        <v>450</v>
      </c>
      <c r="G36" s="54">
        <v>450</v>
      </c>
      <c r="H36" s="62">
        <f t="shared" si="0"/>
        <v>100</v>
      </c>
      <c r="I36" s="3"/>
    </row>
    <row r="37" spans="1:9" ht="51">
      <c r="A37" s="26" t="s">
        <v>173</v>
      </c>
      <c r="B37" s="18" t="s">
        <v>15</v>
      </c>
      <c r="C37" s="22"/>
      <c r="D37" s="22"/>
      <c r="E37" s="22"/>
      <c r="F37" s="17">
        <f>F40+F43+F45+F47+F38</f>
        <v>2514.3110000000001</v>
      </c>
      <c r="G37" s="17">
        <f>G40+G43+G45+G47+G38</f>
        <v>2514.0920000000001</v>
      </c>
      <c r="H37" s="62">
        <f t="shared" si="0"/>
        <v>99.991289860323562</v>
      </c>
      <c r="I37" s="3"/>
    </row>
    <row r="38" spans="1:9" ht="25.5">
      <c r="A38" s="30" t="s">
        <v>274</v>
      </c>
      <c r="B38" s="4" t="s">
        <v>276</v>
      </c>
      <c r="C38" s="22"/>
      <c r="D38" s="22"/>
      <c r="E38" s="22"/>
      <c r="F38" s="21">
        <f>F39</f>
        <v>6.0220000000000002</v>
      </c>
      <c r="G38" s="21">
        <f>G39</f>
        <v>6.0220000000000002</v>
      </c>
      <c r="H38" s="62">
        <f t="shared" si="0"/>
        <v>100</v>
      </c>
      <c r="I38" s="3"/>
    </row>
    <row r="39" spans="1:9" ht="63.75">
      <c r="A39" s="30" t="s">
        <v>275</v>
      </c>
      <c r="B39" s="4" t="s">
        <v>277</v>
      </c>
      <c r="C39" s="22" t="s">
        <v>7</v>
      </c>
      <c r="D39" s="22" t="s">
        <v>14</v>
      </c>
      <c r="E39" s="22" t="s">
        <v>15</v>
      </c>
      <c r="F39" s="21">
        <v>6.0220000000000002</v>
      </c>
      <c r="G39" s="53">
        <v>6.0220000000000002</v>
      </c>
      <c r="H39" s="62">
        <f t="shared" si="0"/>
        <v>100</v>
      </c>
      <c r="I39" s="3"/>
    </row>
    <row r="40" spans="1:9" ht="25.5">
      <c r="A40" s="27" t="s">
        <v>174</v>
      </c>
      <c r="B40" s="4" t="s">
        <v>175</v>
      </c>
      <c r="C40" s="22"/>
      <c r="D40" s="22"/>
      <c r="E40" s="22"/>
      <c r="F40" s="21">
        <f>F42+F41</f>
        <v>2414.2890000000002</v>
      </c>
      <c r="G40" s="21">
        <f>G42+G41</f>
        <v>2414.0700000000002</v>
      </c>
      <c r="H40" s="62">
        <f t="shared" si="0"/>
        <v>99.990929006427976</v>
      </c>
      <c r="I40" s="3"/>
    </row>
    <row r="41" spans="1:9" ht="63.75">
      <c r="A41" s="27" t="s">
        <v>306</v>
      </c>
      <c r="B41" s="4" t="s">
        <v>305</v>
      </c>
      <c r="C41" s="22" t="s">
        <v>7</v>
      </c>
      <c r="D41" s="22" t="s">
        <v>14</v>
      </c>
      <c r="E41" s="22" t="s">
        <v>15</v>
      </c>
      <c r="F41" s="21">
        <v>49.4</v>
      </c>
      <c r="G41" s="53">
        <v>49.180999999999997</v>
      </c>
      <c r="H41" s="62">
        <f t="shared" si="0"/>
        <v>99.556680161943319</v>
      </c>
      <c r="I41" s="3"/>
    </row>
    <row r="42" spans="1:9" ht="63.75">
      <c r="A42" s="30" t="s">
        <v>278</v>
      </c>
      <c r="B42" s="4" t="s">
        <v>279</v>
      </c>
      <c r="C42" s="22" t="s">
        <v>7</v>
      </c>
      <c r="D42" s="22" t="s">
        <v>14</v>
      </c>
      <c r="E42" s="22" t="s">
        <v>15</v>
      </c>
      <c r="F42" s="21">
        <v>2364.8890000000001</v>
      </c>
      <c r="G42" s="53">
        <v>2364.8890000000001</v>
      </c>
      <c r="H42" s="62">
        <f t="shared" si="0"/>
        <v>100</v>
      </c>
      <c r="I42" s="3"/>
    </row>
    <row r="43" spans="1:9" ht="25.5">
      <c r="A43" s="31" t="s">
        <v>33</v>
      </c>
      <c r="B43" s="9" t="s">
        <v>30</v>
      </c>
      <c r="C43" s="22"/>
      <c r="D43" s="22"/>
      <c r="E43" s="22"/>
      <c r="F43" s="21">
        <f>F44</f>
        <v>65</v>
      </c>
      <c r="G43" s="21">
        <f>G44</f>
        <v>65</v>
      </c>
      <c r="H43" s="62">
        <f t="shared" si="0"/>
        <v>100</v>
      </c>
    </row>
    <row r="44" spans="1:9" ht="63.75">
      <c r="A44" s="6" t="s">
        <v>140</v>
      </c>
      <c r="B44" s="9" t="s">
        <v>27</v>
      </c>
      <c r="C44" s="22" t="s">
        <v>7</v>
      </c>
      <c r="D44" s="22" t="s">
        <v>15</v>
      </c>
      <c r="E44" s="22" t="s">
        <v>12</v>
      </c>
      <c r="F44" s="21">
        <v>65</v>
      </c>
      <c r="G44" s="54">
        <v>65</v>
      </c>
      <c r="H44" s="62">
        <f t="shared" si="0"/>
        <v>100</v>
      </c>
    </row>
    <row r="45" spans="1:9" ht="25.5">
      <c r="A45" s="31" t="s">
        <v>34</v>
      </c>
      <c r="B45" s="9" t="s">
        <v>31</v>
      </c>
      <c r="C45" s="22"/>
      <c r="D45" s="22"/>
      <c r="E45" s="22"/>
      <c r="F45" s="21">
        <f>F46</f>
        <v>10</v>
      </c>
      <c r="G45" s="21">
        <f>G46</f>
        <v>10</v>
      </c>
      <c r="H45" s="62">
        <f t="shared" si="0"/>
        <v>100</v>
      </c>
    </row>
    <row r="46" spans="1:9" ht="38.25">
      <c r="A46" s="6" t="s">
        <v>141</v>
      </c>
      <c r="B46" s="9" t="s">
        <v>28</v>
      </c>
      <c r="C46" s="22" t="s">
        <v>7</v>
      </c>
      <c r="D46" s="22" t="s">
        <v>15</v>
      </c>
      <c r="E46" s="22" t="s">
        <v>16</v>
      </c>
      <c r="F46" s="21">
        <v>10</v>
      </c>
      <c r="G46" s="54">
        <v>10</v>
      </c>
      <c r="H46" s="62">
        <f t="shared" si="0"/>
        <v>100</v>
      </c>
    </row>
    <row r="47" spans="1:9" ht="38.25">
      <c r="A47" s="31" t="s">
        <v>35</v>
      </c>
      <c r="B47" s="9" t="s">
        <v>32</v>
      </c>
      <c r="C47" s="22"/>
      <c r="D47" s="22"/>
      <c r="E47" s="22"/>
      <c r="F47" s="21">
        <f>F48</f>
        <v>19</v>
      </c>
      <c r="G47" s="21">
        <f>G48</f>
        <v>19</v>
      </c>
      <c r="H47" s="62">
        <f t="shared" si="0"/>
        <v>100</v>
      </c>
    </row>
    <row r="48" spans="1:9" ht="89.25">
      <c r="A48" s="6" t="s">
        <v>105</v>
      </c>
      <c r="B48" s="9" t="s">
        <v>29</v>
      </c>
      <c r="C48" s="22" t="s">
        <v>7</v>
      </c>
      <c r="D48" s="22" t="s">
        <v>15</v>
      </c>
      <c r="E48" s="22" t="s">
        <v>16</v>
      </c>
      <c r="F48" s="21">
        <v>19</v>
      </c>
      <c r="G48" s="54">
        <v>19</v>
      </c>
      <c r="H48" s="62">
        <f t="shared" si="0"/>
        <v>100</v>
      </c>
    </row>
    <row r="49" spans="1:8" ht="51">
      <c r="A49" s="15" t="s">
        <v>23</v>
      </c>
      <c r="B49" s="18" t="s">
        <v>11</v>
      </c>
      <c r="C49" s="22"/>
      <c r="D49" s="22"/>
      <c r="E49" s="22"/>
      <c r="F49" s="55">
        <f>F50+F52+F54+F57+F63+F68+F70+F74+F79+F84</f>
        <v>251234.3</v>
      </c>
      <c r="G49" s="55">
        <f>G50+G52+G54+G57+G63+G68+G70+G74+G79+G84</f>
        <v>250165.8</v>
      </c>
      <c r="H49" s="62">
        <f t="shared" si="0"/>
        <v>99.57469979218601</v>
      </c>
    </row>
    <row r="50" spans="1:8" ht="38.25">
      <c r="A50" s="27" t="s">
        <v>189</v>
      </c>
      <c r="B50" s="28" t="s">
        <v>191</v>
      </c>
      <c r="C50" s="22"/>
      <c r="D50" s="22"/>
      <c r="E50" s="22"/>
      <c r="F50" s="21">
        <f>F51</f>
        <v>445</v>
      </c>
      <c r="G50" s="21">
        <f>G51</f>
        <v>445</v>
      </c>
      <c r="H50" s="62">
        <f t="shared" si="0"/>
        <v>100</v>
      </c>
    </row>
    <row r="51" spans="1:8" ht="51">
      <c r="A51" s="27" t="s">
        <v>190</v>
      </c>
      <c r="B51" s="28" t="s">
        <v>192</v>
      </c>
      <c r="C51" s="22" t="s">
        <v>10</v>
      </c>
      <c r="D51" s="22" t="s">
        <v>11</v>
      </c>
      <c r="E51" s="22" t="s">
        <v>9</v>
      </c>
      <c r="F51" s="21">
        <v>445</v>
      </c>
      <c r="G51" s="54">
        <v>445</v>
      </c>
      <c r="H51" s="62">
        <f t="shared" si="0"/>
        <v>100</v>
      </c>
    </row>
    <row r="52" spans="1:8" ht="51">
      <c r="A52" s="5" t="s">
        <v>49</v>
      </c>
      <c r="B52" s="9" t="s">
        <v>43</v>
      </c>
      <c r="C52" s="22"/>
      <c r="D52" s="22"/>
      <c r="E52" s="22"/>
      <c r="F52" s="21">
        <f>F53</f>
        <v>1875</v>
      </c>
      <c r="G52" s="21">
        <f>G53</f>
        <v>1789.6</v>
      </c>
      <c r="H52" s="62">
        <f t="shared" si="0"/>
        <v>95.445333333333323</v>
      </c>
    </row>
    <row r="53" spans="1:8" ht="76.5">
      <c r="A53" s="6" t="s">
        <v>207</v>
      </c>
      <c r="B53" s="32" t="s">
        <v>208</v>
      </c>
      <c r="C53" s="22" t="s">
        <v>10</v>
      </c>
      <c r="D53" s="22" t="s">
        <v>11</v>
      </c>
      <c r="E53" s="22" t="s">
        <v>12</v>
      </c>
      <c r="F53" s="21">
        <v>1875</v>
      </c>
      <c r="G53" s="54">
        <v>1789.6</v>
      </c>
      <c r="H53" s="62">
        <f t="shared" si="0"/>
        <v>95.445333333333323</v>
      </c>
    </row>
    <row r="54" spans="1:8" ht="38.25">
      <c r="A54" s="5" t="s">
        <v>50</v>
      </c>
      <c r="B54" s="9" t="s">
        <v>44</v>
      </c>
      <c r="C54" s="22"/>
      <c r="D54" s="22"/>
      <c r="E54" s="22"/>
      <c r="F54" s="21">
        <f>F56+F55</f>
        <v>165</v>
      </c>
      <c r="G54" s="21">
        <f>G56+G55</f>
        <v>165</v>
      </c>
      <c r="H54" s="62">
        <f t="shared" si="0"/>
        <v>100</v>
      </c>
    </row>
    <row r="55" spans="1:8" ht="89.25">
      <c r="A55" s="8" t="s">
        <v>325</v>
      </c>
      <c r="B55" s="9" t="s">
        <v>36</v>
      </c>
      <c r="C55" s="22" t="s">
        <v>17</v>
      </c>
      <c r="D55" s="22" t="s">
        <v>11</v>
      </c>
      <c r="E55" s="22" t="s">
        <v>13</v>
      </c>
      <c r="F55" s="21">
        <v>24.2</v>
      </c>
      <c r="G55" s="54">
        <v>24.2</v>
      </c>
      <c r="H55" s="62">
        <f t="shared" si="0"/>
        <v>100</v>
      </c>
    </row>
    <row r="56" spans="1:8" ht="38.25">
      <c r="A56" s="5" t="s">
        <v>136</v>
      </c>
      <c r="B56" s="9" t="s">
        <v>36</v>
      </c>
      <c r="C56" s="22" t="s">
        <v>7</v>
      </c>
      <c r="D56" s="22" t="s">
        <v>11</v>
      </c>
      <c r="E56" s="22" t="s">
        <v>13</v>
      </c>
      <c r="F56" s="21">
        <v>140.80000000000001</v>
      </c>
      <c r="G56" s="54">
        <v>140.80000000000001</v>
      </c>
      <c r="H56" s="62">
        <f t="shared" si="0"/>
        <v>100</v>
      </c>
    </row>
    <row r="57" spans="1:8">
      <c r="A57" s="5" t="s">
        <v>51</v>
      </c>
      <c r="B57" s="9" t="s">
        <v>45</v>
      </c>
      <c r="C57" s="22"/>
      <c r="D57" s="22"/>
      <c r="E57" s="22"/>
      <c r="F57" s="56">
        <f>F58+F59+F60+F61+F62</f>
        <v>210169.3</v>
      </c>
      <c r="G57" s="56">
        <f>G58+G59+G60+G61+G62</f>
        <v>209186.19999999998</v>
      </c>
      <c r="H57" s="62">
        <f t="shared" si="0"/>
        <v>99.53223425114895</v>
      </c>
    </row>
    <row r="58" spans="1:8" ht="38.25">
      <c r="A58" s="6" t="s">
        <v>137</v>
      </c>
      <c r="B58" s="9" t="s">
        <v>37</v>
      </c>
      <c r="C58" s="22" t="s">
        <v>7</v>
      </c>
      <c r="D58" s="22" t="s">
        <v>11</v>
      </c>
      <c r="E58" s="22" t="s">
        <v>13</v>
      </c>
      <c r="F58" s="21">
        <v>15</v>
      </c>
      <c r="G58" s="54">
        <v>15</v>
      </c>
      <c r="H58" s="62">
        <f t="shared" si="0"/>
        <v>100</v>
      </c>
    </row>
    <row r="59" spans="1:8" ht="140.25">
      <c r="A59" s="33" t="s">
        <v>209</v>
      </c>
      <c r="B59" s="9" t="s">
        <v>210</v>
      </c>
      <c r="C59" s="22" t="s">
        <v>10</v>
      </c>
      <c r="D59" s="22" t="s">
        <v>11</v>
      </c>
      <c r="E59" s="22" t="s">
        <v>118</v>
      </c>
      <c r="F59" s="21">
        <v>623</v>
      </c>
      <c r="G59" s="54">
        <v>623</v>
      </c>
      <c r="H59" s="62">
        <f t="shared" si="0"/>
        <v>100</v>
      </c>
    </row>
    <row r="60" spans="1:8" ht="153">
      <c r="A60" s="6" t="s">
        <v>143</v>
      </c>
      <c r="B60" s="32" t="s">
        <v>201</v>
      </c>
      <c r="C60" s="22" t="s">
        <v>10</v>
      </c>
      <c r="D60" s="22" t="s">
        <v>11</v>
      </c>
      <c r="E60" s="22" t="s">
        <v>12</v>
      </c>
      <c r="F60" s="56">
        <v>147446.70000000001</v>
      </c>
      <c r="G60" s="57">
        <v>146729.9</v>
      </c>
      <c r="H60" s="62">
        <f t="shared" si="0"/>
        <v>99.513858228091905</v>
      </c>
    </row>
    <row r="61" spans="1:8" ht="76.5">
      <c r="A61" s="6" t="s">
        <v>144</v>
      </c>
      <c r="B61" s="28" t="s">
        <v>193</v>
      </c>
      <c r="C61" s="22" t="s">
        <v>10</v>
      </c>
      <c r="D61" s="22" t="s">
        <v>11</v>
      </c>
      <c r="E61" s="22" t="s">
        <v>9</v>
      </c>
      <c r="F61" s="21">
        <v>61962.3</v>
      </c>
      <c r="G61" s="54">
        <v>61696</v>
      </c>
      <c r="H61" s="62">
        <f t="shared" si="0"/>
        <v>99.57022253854359</v>
      </c>
    </row>
    <row r="62" spans="1:8" ht="127.5">
      <c r="A62" s="34" t="s">
        <v>108</v>
      </c>
      <c r="B62" s="35" t="s">
        <v>146</v>
      </c>
      <c r="C62" s="22" t="s">
        <v>10</v>
      </c>
      <c r="D62" s="22" t="s">
        <v>11</v>
      </c>
      <c r="E62" s="22" t="s">
        <v>118</v>
      </c>
      <c r="F62" s="21">
        <v>122.3</v>
      </c>
      <c r="G62" s="54">
        <v>122.3</v>
      </c>
      <c r="H62" s="62">
        <f t="shared" si="0"/>
        <v>100</v>
      </c>
    </row>
    <row r="63" spans="1:8" ht="25.5">
      <c r="A63" s="5" t="s">
        <v>52</v>
      </c>
      <c r="B63" s="9" t="s">
        <v>46</v>
      </c>
      <c r="C63" s="22"/>
      <c r="D63" s="22"/>
      <c r="E63" s="22"/>
      <c r="F63" s="21">
        <f>F64+F65+F66+F67</f>
        <v>6631</v>
      </c>
      <c r="G63" s="21">
        <f>G64+G65+G66+G67</f>
        <v>6631</v>
      </c>
      <c r="H63" s="62">
        <f t="shared" si="0"/>
        <v>100</v>
      </c>
    </row>
    <row r="64" spans="1:8" ht="51">
      <c r="A64" s="6" t="s">
        <v>106</v>
      </c>
      <c r="B64" s="9" t="s">
        <v>39</v>
      </c>
      <c r="C64" s="22" t="s">
        <v>10</v>
      </c>
      <c r="D64" s="22" t="s">
        <v>11</v>
      </c>
      <c r="E64" s="22" t="s">
        <v>9</v>
      </c>
      <c r="F64" s="21">
        <v>105</v>
      </c>
      <c r="G64" s="54">
        <v>105</v>
      </c>
      <c r="H64" s="62">
        <f t="shared" si="0"/>
        <v>100</v>
      </c>
    </row>
    <row r="65" spans="1:8" ht="51">
      <c r="A65" s="6" t="s">
        <v>106</v>
      </c>
      <c r="B65" s="9" t="s">
        <v>39</v>
      </c>
      <c r="C65" s="22" t="s">
        <v>10</v>
      </c>
      <c r="D65" s="22" t="s">
        <v>11</v>
      </c>
      <c r="E65" s="22" t="s">
        <v>12</v>
      </c>
      <c r="F65" s="21">
        <v>2685</v>
      </c>
      <c r="G65" s="54">
        <v>2685</v>
      </c>
      <c r="H65" s="62">
        <f t="shared" si="0"/>
        <v>100</v>
      </c>
    </row>
    <row r="66" spans="1:8" ht="140.25">
      <c r="A66" s="6" t="s">
        <v>134</v>
      </c>
      <c r="B66" s="32" t="s">
        <v>202</v>
      </c>
      <c r="C66" s="22" t="s">
        <v>10</v>
      </c>
      <c r="D66" s="22" t="s">
        <v>11</v>
      </c>
      <c r="E66" s="22" t="s">
        <v>12</v>
      </c>
      <c r="F66" s="21">
        <v>3457</v>
      </c>
      <c r="G66" s="54">
        <v>3457</v>
      </c>
      <c r="H66" s="62">
        <f t="shared" si="0"/>
        <v>100</v>
      </c>
    </row>
    <row r="67" spans="1:8" ht="140.25">
      <c r="A67" s="8" t="s">
        <v>109</v>
      </c>
      <c r="B67" s="9" t="s">
        <v>38</v>
      </c>
      <c r="C67" s="22" t="s">
        <v>10</v>
      </c>
      <c r="D67" s="22" t="s">
        <v>11</v>
      </c>
      <c r="E67" s="22" t="s">
        <v>12</v>
      </c>
      <c r="F67" s="21">
        <v>384</v>
      </c>
      <c r="G67" s="54">
        <v>384</v>
      </c>
      <c r="H67" s="62">
        <f t="shared" si="0"/>
        <v>100</v>
      </c>
    </row>
    <row r="68" spans="1:8" ht="51">
      <c r="A68" s="6" t="s">
        <v>203</v>
      </c>
      <c r="B68" s="32" t="s">
        <v>205</v>
      </c>
      <c r="C68" s="22"/>
      <c r="D68" s="22"/>
      <c r="E68" s="22"/>
      <c r="F68" s="21">
        <f>F69</f>
        <v>174.4</v>
      </c>
      <c r="G68" s="21">
        <f>G69</f>
        <v>174.4</v>
      </c>
      <c r="H68" s="62">
        <f t="shared" si="0"/>
        <v>100</v>
      </c>
    </row>
    <row r="69" spans="1:8" ht="114.75">
      <c r="A69" s="6" t="s">
        <v>204</v>
      </c>
      <c r="B69" s="32" t="s">
        <v>206</v>
      </c>
      <c r="C69" s="22" t="s">
        <v>10</v>
      </c>
      <c r="D69" s="22" t="s">
        <v>11</v>
      </c>
      <c r="E69" s="22" t="s">
        <v>12</v>
      </c>
      <c r="F69" s="21">
        <v>174.4</v>
      </c>
      <c r="G69" s="54">
        <v>174.4</v>
      </c>
      <c r="H69" s="62">
        <f t="shared" si="0"/>
        <v>100</v>
      </c>
    </row>
    <row r="70" spans="1:8" ht="25.5">
      <c r="A70" s="5" t="s">
        <v>53</v>
      </c>
      <c r="B70" s="9" t="s">
        <v>47</v>
      </c>
      <c r="C70" s="22"/>
      <c r="D70" s="22"/>
      <c r="E70" s="22"/>
      <c r="F70" s="21">
        <f>F71+F72+F73</f>
        <v>4578.2000000000007</v>
      </c>
      <c r="G70" s="21">
        <f>G71+G72+G73</f>
        <v>4578.2000000000007</v>
      </c>
      <c r="H70" s="62">
        <f t="shared" si="0"/>
        <v>100</v>
      </c>
    </row>
    <row r="71" spans="1:8" ht="63.75">
      <c r="A71" s="6" t="s">
        <v>107</v>
      </c>
      <c r="B71" s="9" t="s">
        <v>40</v>
      </c>
      <c r="C71" s="22" t="s">
        <v>10</v>
      </c>
      <c r="D71" s="22" t="s">
        <v>11</v>
      </c>
      <c r="E71" s="22" t="s">
        <v>9</v>
      </c>
      <c r="F71" s="21">
        <v>3259.8</v>
      </c>
      <c r="G71" s="54">
        <v>3259.8</v>
      </c>
      <c r="H71" s="62">
        <f t="shared" si="0"/>
        <v>100</v>
      </c>
    </row>
    <row r="72" spans="1:8" ht="63.75">
      <c r="A72" s="6" t="s">
        <v>107</v>
      </c>
      <c r="B72" s="9" t="s">
        <v>40</v>
      </c>
      <c r="C72" s="22" t="s">
        <v>10</v>
      </c>
      <c r="D72" s="22" t="s">
        <v>11</v>
      </c>
      <c r="E72" s="22" t="s">
        <v>12</v>
      </c>
      <c r="F72" s="21">
        <v>1132.9000000000001</v>
      </c>
      <c r="G72" s="54">
        <v>1132.9000000000001</v>
      </c>
      <c r="H72" s="62">
        <f t="shared" si="0"/>
        <v>100</v>
      </c>
    </row>
    <row r="73" spans="1:8" ht="63.75">
      <c r="A73" s="6" t="s">
        <v>107</v>
      </c>
      <c r="B73" s="9" t="s">
        <v>40</v>
      </c>
      <c r="C73" s="22" t="s">
        <v>10</v>
      </c>
      <c r="D73" s="22" t="s">
        <v>11</v>
      </c>
      <c r="E73" s="22" t="s">
        <v>118</v>
      </c>
      <c r="F73" s="21">
        <v>185.5</v>
      </c>
      <c r="G73" s="54">
        <v>185.5</v>
      </c>
      <c r="H73" s="62">
        <f t="shared" si="0"/>
        <v>100</v>
      </c>
    </row>
    <row r="74" spans="1:8" ht="25.5">
      <c r="A74" s="5" t="s">
        <v>215</v>
      </c>
      <c r="B74" s="32" t="s">
        <v>218</v>
      </c>
      <c r="C74" s="22"/>
      <c r="D74" s="22"/>
      <c r="E74" s="22"/>
      <c r="F74" s="21">
        <f>F75+F76+F77+F78</f>
        <v>11951.4</v>
      </c>
      <c r="G74" s="21">
        <f>G75+G76+G77+G78</f>
        <v>11951.4</v>
      </c>
      <c r="H74" s="62">
        <f t="shared" si="0"/>
        <v>100</v>
      </c>
    </row>
    <row r="75" spans="1:8" ht="51">
      <c r="A75" s="6" t="s">
        <v>220</v>
      </c>
      <c r="B75" s="32" t="s">
        <v>222</v>
      </c>
      <c r="C75" s="22" t="s">
        <v>7</v>
      </c>
      <c r="D75" s="22" t="s">
        <v>117</v>
      </c>
      <c r="E75" s="22" t="s">
        <v>118</v>
      </c>
      <c r="F75" s="21">
        <v>3.5449999999999999</v>
      </c>
      <c r="G75" s="53">
        <v>3.5449999999999999</v>
      </c>
      <c r="H75" s="62">
        <f t="shared" si="0"/>
        <v>100</v>
      </c>
    </row>
    <row r="76" spans="1:8" ht="38.25">
      <c r="A76" s="6" t="s">
        <v>221</v>
      </c>
      <c r="B76" s="32" t="s">
        <v>222</v>
      </c>
      <c r="C76" s="22" t="s">
        <v>116</v>
      </c>
      <c r="D76" s="22" t="s">
        <v>117</v>
      </c>
      <c r="E76" s="22" t="s">
        <v>118</v>
      </c>
      <c r="F76" s="21">
        <v>354.45499999999998</v>
      </c>
      <c r="G76" s="53">
        <v>354.45499999999998</v>
      </c>
      <c r="H76" s="62">
        <f t="shared" si="0"/>
        <v>100</v>
      </c>
    </row>
    <row r="77" spans="1:8" ht="63.75">
      <c r="A77" s="6" t="s">
        <v>216</v>
      </c>
      <c r="B77" s="32" t="s">
        <v>219</v>
      </c>
      <c r="C77" s="22" t="s">
        <v>7</v>
      </c>
      <c r="D77" s="22" t="s">
        <v>117</v>
      </c>
      <c r="E77" s="22" t="s">
        <v>14</v>
      </c>
      <c r="F77" s="21">
        <v>750.45600000000002</v>
      </c>
      <c r="G77" s="53">
        <v>750.45600000000002</v>
      </c>
      <c r="H77" s="62">
        <f t="shared" si="0"/>
        <v>100</v>
      </c>
    </row>
    <row r="78" spans="1:8" ht="63.75">
      <c r="A78" s="6" t="s">
        <v>217</v>
      </c>
      <c r="B78" s="32" t="s">
        <v>219</v>
      </c>
      <c r="C78" s="22" t="s">
        <v>116</v>
      </c>
      <c r="D78" s="22" t="s">
        <v>117</v>
      </c>
      <c r="E78" s="22" t="s">
        <v>14</v>
      </c>
      <c r="F78" s="21">
        <v>10842.944</v>
      </c>
      <c r="G78" s="53">
        <v>10842.944</v>
      </c>
      <c r="H78" s="62">
        <f t="shared" ref="H78:H141" si="1">G78/F78*100</f>
        <v>100</v>
      </c>
    </row>
    <row r="79" spans="1:8" ht="25.5">
      <c r="A79" s="5" t="s">
        <v>54</v>
      </c>
      <c r="B79" s="9" t="s">
        <v>48</v>
      </c>
      <c r="C79" s="22"/>
      <c r="D79" s="22"/>
      <c r="E79" s="22"/>
      <c r="F79" s="21">
        <f>F80+F81+F82+F83</f>
        <v>4595</v>
      </c>
      <c r="G79" s="21">
        <f>G80+G81+G82+G83</f>
        <v>4595</v>
      </c>
      <c r="H79" s="62">
        <f t="shared" si="1"/>
        <v>100</v>
      </c>
    </row>
    <row r="80" spans="1:8" ht="89.25">
      <c r="A80" s="36" t="s">
        <v>211</v>
      </c>
      <c r="B80" s="9" t="s">
        <v>213</v>
      </c>
      <c r="C80" s="22" t="s">
        <v>17</v>
      </c>
      <c r="D80" s="22" t="s">
        <v>11</v>
      </c>
      <c r="E80" s="22" t="s">
        <v>11</v>
      </c>
      <c r="F80" s="21">
        <v>176.93199999999999</v>
      </c>
      <c r="G80" s="53">
        <v>176.93199999999999</v>
      </c>
      <c r="H80" s="62">
        <f t="shared" si="1"/>
        <v>100</v>
      </c>
    </row>
    <row r="81" spans="1:9" ht="63.75">
      <c r="A81" s="36" t="s">
        <v>212</v>
      </c>
      <c r="B81" s="9" t="s">
        <v>214</v>
      </c>
      <c r="C81" s="22" t="s">
        <v>7</v>
      </c>
      <c r="D81" s="22" t="s">
        <v>11</v>
      </c>
      <c r="E81" s="22" t="s">
        <v>11</v>
      </c>
      <c r="F81" s="21">
        <v>28.068000000000001</v>
      </c>
      <c r="G81" s="53">
        <v>28.068000000000001</v>
      </c>
      <c r="H81" s="62">
        <f t="shared" si="1"/>
        <v>100</v>
      </c>
    </row>
    <row r="82" spans="1:9" ht="63.75">
      <c r="A82" s="37" t="s">
        <v>110</v>
      </c>
      <c r="B82" s="9" t="s">
        <v>41</v>
      </c>
      <c r="C82" s="22" t="s">
        <v>10</v>
      </c>
      <c r="D82" s="22" t="s">
        <v>11</v>
      </c>
      <c r="E82" s="22" t="s">
        <v>11</v>
      </c>
      <c r="F82" s="21">
        <v>2725</v>
      </c>
      <c r="G82" s="54">
        <v>2725</v>
      </c>
      <c r="H82" s="62">
        <f t="shared" si="1"/>
        <v>100</v>
      </c>
    </row>
    <row r="83" spans="1:9" ht="51">
      <c r="A83" s="37" t="s">
        <v>111</v>
      </c>
      <c r="B83" s="9" t="s">
        <v>42</v>
      </c>
      <c r="C83" s="22" t="s">
        <v>10</v>
      </c>
      <c r="D83" s="22" t="s">
        <v>11</v>
      </c>
      <c r="E83" s="22" t="s">
        <v>11</v>
      </c>
      <c r="F83" s="21">
        <v>1665</v>
      </c>
      <c r="G83" s="54">
        <v>1665</v>
      </c>
      <c r="H83" s="62">
        <f t="shared" si="1"/>
        <v>100</v>
      </c>
    </row>
    <row r="84" spans="1:9" ht="38.25">
      <c r="A84" s="38" t="s">
        <v>194</v>
      </c>
      <c r="B84" s="9" t="s">
        <v>196</v>
      </c>
      <c r="C84" s="22"/>
      <c r="D84" s="22"/>
      <c r="E84" s="22"/>
      <c r="F84" s="21">
        <f>F85+F86</f>
        <v>10650</v>
      </c>
      <c r="G84" s="21">
        <f>G85+G86</f>
        <v>10650</v>
      </c>
      <c r="H84" s="62">
        <f t="shared" si="1"/>
        <v>100</v>
      </c>
    </row>
    <row r="85" spans="1:9" ht="63.75">
      <c r="A85" s="8" t="s">
        <v>195</v>
      </c>
      <c r="B85" s="32" t="s">
        <v>197</v>
      </c>
      <c r="C85" s="22" t="s">
        <v>116</v>
      </c>
      <c r="D85" s="22" t="s">
        <v>11</v>
      </c>
      <c r="E85" s="22" t="s">
        <v>9</v>
      </c>
      <c r="F85" s="21">
        <v>1802</v>
      </c>
      <c r="G85" s="54">
        <v>1802</v>
      </c>
      <c r="H85" s="62">
        <f t="shared" si="1"/>
        <v>100</v>
      </c>
    </row>
    <row r="86" spans="1:9" ht="63.75">
      <c r="A86" s="8" t="s">
        <v>195</v>
      </c>
      <c r="B86" s="32" t="s">
        <v>197</v>
      </c>
      <c r="C86" s="22" t="s">
        <v>116</v>
      </c>
      <c r="D86" s="22" t="s">
        <v>11</v>
      </c>
      <c r="E86" s="22" t="s">
        <v>12</v>
      </c>
      <c r="F86" s="21">
        <v>8848</v>
      </c>
      <c r="G86" s="54">
        <v>8848</v>
      </c>
      <c r="H86" s="62">
        <f t="shared" si="1"/>
        <v>100</v>
      </c>
    </row>
    <row r="87" spans="1:9" ht="51">
      <c r="A87" s="26" t="s">
        <v>168</v>
      </c>
      <c r="B87" s="18" t="s">
        <v>18</v>
      </c>
      <c r="C87" s="19"/>
      <c r="D87" s="19"/>
      <c r="E87" s="19"/>
      <c r="F87" s="17">
        <f>F88</f>
        <v>279.39999999999998</v>
      </c>
      <c r="G87" s="17">
        <f>G88</f>
        <v>248.5</v>
      </c>
      <c r="H87" s="62">
        <f t="shared" si="1"/>
        <v>88.940586972083054</v>
      </c>
    </row>
    <row r="88" spans="1:9" ht="63.75">
      <c r="A88" s="5" t="s">
        <v>169</v>
      </c>
      <c r="B88" s="9" t="s">
        <v>55</v>
      </c>
      <c r="C88" s="22"/>
      <c r="D88" s="22"/>
      <c r="E88" s="22"/>
      <c r="F88" s="21">
        <f>F89+F90</f>
        <v>279.39999999999998</v>
      </c>
      <c r="G88" s="21">
        <f>G89+G90</f>
        <v>248.5</v>
      </c>
      <c r="H88" s="62">
        <f t="shared" si="1"/>
        <v>88.940586972083054</v>
      </c>
    </row>
    <row r="89" spans="1:9" ht="63.75">
      <c r="A89" s="5" t="s">
        <v>260</v>
      </c>
      <c r="B89" s="4" t="s">
        <v>262</v>
      </c>
      <c r="C89" s="22" t="s">
        <v>7</v>
      </c>
      <c r="D89" s="22" t="s">
        <v>14</v>
      </c>
      <c r="E89" s="22" t="s">
        <v>115</v>
      </c>
      <c r="F89" s="21">
        <v>180</v>
      </c>
      <c r="G89" s="54">
        <v>149.1</v>
      </c>
      <c r="H89" s="62">
        <f t="shared" si="1"/>
        <v>82.833333333333329</v>
      </c>
      <c r="I89" s="3"/>
    </row>
    <row r="90" spans="1:9" ht="51">
      <c r="A90" s="5" t="s">
        <v>261</v>
      </c>
      <c r="B90" s="4" t="s">
        <v>263</v>
      </c>
      <c r="C90" s="22" t="s">
        <v>7</v>
      </c>
      <c r="D90" s="22" t="s">
        <v>14</v>
      </c>
      <c r="E90" s="22" t="s">
        <v>115</v>
      </c>
      <c r="F90" s="21">
        <v>99.4</v>
      </c>
      <c r="G90" s="54">
        <v>99.4</v>
      </c>
      <c r="H90" s="62">
        <f t="shared" si="1"/>
        <v>100</v>
      </c>
      <c r="I90" s="3"/>
    </row>
    <row r="91" spans="1:9" ht="51.75">
      <c r="A91" s="39" t="s">
        <v>170</v>
      </c>
      <c r="B91" s="25" t="s">
        <v>13</v>
      </c>
      <c r="C91" s="22"/>
      <c r="D91" s="22"/>
      <c r="E91" s="22"/>
      <c r="F91" s="17">
        <f>F92+F96</f>
        <v>21682.472000000002</v>
      </c>
      <c r="G91" s="17">
        <f>G92+G96</f>
        <v>21338.099000000002</v>
      </c>
      <c r="H91" s="62">
        <f t="shared" si="1"/>
        <v>98.411744749399418</v>
      </c>
    </row>
    <row r="92" spans="1:9" ht="63.75">
      <c r="A92" s="6" t="s">
        <v>171</v>
      </c>
      <c r="B92" s="6" t="s">
        <v>184</v>
      </c>
      <c r="C92" s="22"/>
      <c r="D92" s="22"/>
      <c r="E92" s="22"/>
      <c r="F92" s="21">
        <f>F95+F94+F93</f>
        <v>21189.699000000001</v>
      </c>
      <c r="G92" s="21">
        <f>G95+G94+G93</f>
        <v>20845.326000000001</v>
      </c>
      <c r="H92" s="62">
        <f t="shared" si="1"/>
        <v>98.374809382615581</v>
      </c>
    </row>
    <row r="93" spans="1:9" ht="51">
      <c r="A93" s="6" t="s">
        <v>322</v>
      </c>
      <c r="B93" s="6" t="s">
        <v>323</v>
      </c>
      <c r="C93" s="22" t="s">
        <v>7</v>
      </c>
      <c r="D93" s="22" t="s">
        <v>16</v>
      </c>
      <c r="E93" s="22" t="s">
        <v>12</v>
      </c>
      <c r="F93" s="21">
        <v>279.82799999999997</v>
      </c>
      <c r="G93" s="53">
        <v>279.82799999999997</v>
      </c>
      <c r="H93" s="62">
        <f t="shared" si="1"/>
        <v>100</v>
      </c>
    </row>
    <row r="94" spans="1:9" ht="76.5">
      <c r="A94" s="6" t="s">
        <v>286</v>
      </c>
      <c r="B94" s="6" t="s">
        <v>287</v>
      </c>
      <c r="C94" s="22" t="s">
        <v>119</v>
      </c>
      <c r="D94" s="22" t="s">
        <v>16</v>
      </c>
      <c r="E94" s="22" t="s">
        <v>12</v>
      </c>
      <c r="F94" s="21">
        <v>15010.075000000001</v>
      </c>
      <c r="G94" s="53">
        <v>14665.701999999999</v>
      </c>
      <c r="H94" s="62">
        <f t="shared" si="1"/>
        <v>97.705720990734548</v>
      </c>
    </row>
    <row r="95" spans="1:9" ht="89.25">
      <c r="A95" s="6" t="s">
        <v>172</v>
      </c>
      <c r="B95" s="6" t="s">
        <v>185</v>
      </c>
      <c r="C95" s="22" t="s">
        <v>119</v>
      </c>
      <c r="D95" s="22" t="s">
        <v>16</v>
      </c>
      <c r="E95" s="22" t="s">
        <v>12</v>
      </c>
      <c r="F95" s="21">
        <v>5899.7960000000003</v>
      </c>
      <c r="G95" s="53">
        <v>5899.7960000000003</v>
      </c>
      <c r="H95" s="62">
        <f t="shared" si="1"/>
        <v>100</v>
      </c>
    </row>
    <row r="96" spans="1:9" ht="39">
      <c r="A96" s="46" t="s">
        <v>288</v>
      </c>
      <c r="B96" s="6" t="s">
        <v>290</v>
      </c>
      <c r="C96" s="22"/>
      <c r="D96" s="22"/>
      <c r="E96" s="22"/>
      <c r="F96" s="21">
        <f>F97</f>
        <v>492.77300000000002</v>
      </c>
      <c r="G96" s="21">
        <f>G97</f>
        <v>492.77300000000002</v>
      </c>
      <c r="H96" s="62">
        <f t="shared" si="1"/>
        <v>100</v>
      </c>
    </row>
    <row r="97" spans="1:9" ht="102">
      <c r="A97" s="6" t="s">
        <v>289</v>
      </c>
      <c r="B97" s="6" t="s">
        <v>291</v>
      </c>
      <c r="C97" s="22" t="s">
        <v>119</v>
      </c>
      <c r="D97" s="22" t="s">
        <v>16</v>
      </c>
      <c r="E97" s="22" t="s">
        <v>12</v>
      </c>
      <c r="F97" s="21">
        <v>492.77300000000002</v>
      </c>
      <c r="G97" s="53">
        <v>492.77300000000002</v>
      </c>
      <c r="H97" s="62">
        <f t="shared" si="1"/>
        <v>100</v>
      </c>
    </row>
    <row r="98" spans="1:9" ht="102">
      <c r="A98" s="26" t="s">
        <v>226</v>
      </c>
      <c r="B98" s="18" t="s">
        <v>8</v>
      </c>
      <c r="C98" s="22"/>
      <c r="D98" s="22"/>
      <c r="E98" s="22"/>
      <c r="F98" s="17">
        <f>F102+F104+F99</f>
        <v>1477.5320000000002</v>
      </c>
      <c r="G98" s="17">
        <f>G102+G104+G99</f>
        <v>1469.4930000000002</v>
      </c>
      <c r="H98" s="62">
        <f t="shared" si="1"/>
        <v>99.455917029208166</v>
      </c>
      <c r="I98" s="3"/>
    </row>
    <row r="99" spans="1:9" ht="63.75">
      <c r="A99" s="27" t="s">
        <v>264</v>
      </c>
      <c r="B99" s="4" t="s">
        <v>267</v>
      </c>
      <c r="C99" s="22"/>
      <c r="D99" s="22"/>
      <c r="E99" s="22"/>
      <c r="F99" s="21">
        <f>F100+F101</f>
        <v>1378.3720000000001</v>
      </c>
      <c r="G99" s="21">
        <f>G100+G101</f>
        <v>1370.3330000000001</v>
      </c>
      <c r="H99" s="62">
        <f t="shared" si="1"/>
        <v>99.416775732530837</v>
      </c>
      <c r="I99" s="3"/>
    </row>
    <row r="100" spans="1:9" ht="51">
      <c r="A100" s="27" t="s">
        <v>265</v>
      </c>
      <c r="B100" s="4" t="s">
        <v>268</v>
      </c>
      <c r="C100" s="22" t="s">
        <v>7</v>
      </c>
      <c r="D100" s="22" t="s">
        <v>118</v>
      </c>
      <c r="E100" s="22" t="s">
        <v>13</v>
      </c>
      <c r="F100" s="21">
        <v>144.75700000000001</v>
      </c>
      <c r="G100" s="53">
        <v>136.71799999999999</v>
      </c>
      <c r="H100" s="62">
        <f t="shared" si="1"/>
        <v>94.446555261576279</v>
      </c>
      <c r="I100" s="3"/>
    </row>
    <row r="101" spans="1:9" ht="63.75">
      <c r="A101" s="27" t="s">
        <v>266</v>
      </c>
      <c r="B101" s="4" t="s">
        <v>269</v>
      </c>
      <c r="C101" s="22" t="s">
        <v>7</v>
      </c>
      <c r="D101" s="22" t="s">
        <v>118</v>
      </c>
      <c r="E101" s="22" t="s">
        <v>13</v>
      </c>
      <c r="F101" s="21">
        <v>1233.615</v>
      </c>
      <c r="G101" s="53">
        <v>1233.615</v>
      </c>
      <c r="H101" s="62">
        <f t="shared" si="1"/>
        <v>100</v>
      </c>
      <c r="I101" s="3"/>
    </row>
    <row r="102" spans="1:9" ht="25.5">
      <c r="A102" s="5" t="s">
        <v>60</v>
      </c>
      <c r="B102" s="9" t="s">
        <v>58</v>
      </c>
      <c r="C102" s="22"/>
      <c r="D102" s="22"/>
      <c r="E102" s="22"/>
      <c r="F102" s="21">
        <f>F103</f>
        <v>29.167000000000002</v>
      </c>
      <c r="G102" s="21">
        <f>G103</f>
        <v>29.167000000000002</v>
      </c>
      <c r="H102" s="62">
        <f t="shared" si="1"/>
        <v>100</v>
      </c>
      <c r="I102" s="3"/>
    </row>
    <row r="103" spans="1:9" ht="63.75">
      <c r="A103" s="6" t="s">
        <v>122</v>
      </c>
      <c r="B103" s="4" t="s">
        <v>56</v>
      </c>
      <c r="C103" s="22" t="s">
        <v>7</v>
      </c>
      <c r="D103" s="22" t="s">
        <v>118</v>
      </c>
      <c r="E103" s="22" t="s">
        <v>13</v>
      </c>
      <c r="F103" s="21">
        <v>29.167000000000002</v>
      </c>
      <c r="G103" s="53">
        <v>29.167000000000002</v>
      </c>
      <c r="H103" s="62">
        <f t="shared" si="1"/>
        <v>100</v>
      </c>
      <c r="I103" s="3"/>
    </row>
    <row r="104" spans="1:9" ht="25.5">
      <c r="A104" s="5" t="s">
        <v>61</v>
      </c>
      <c r="B104" s="9" t="s">
        <v>59</v>
      </c>
      <c r="C104" s="22"/>
      <c r="D104" s="22"/>
      <c r="E104" s="22"/>
      <c r="F104" s="21">
        <f>F105+F106</f>
        <v>69.992999999999995</v>
      </c>
      <c r="G104" s="21">
        <f>G105+G106</f>
        <v>69.992999999999995</v>
      </c>
      <c r="H104" s="62">
        <f t="shared" si="1"/>
        <v>100</v>
      </c>
    </row>
    <row r="105" spans="1:9" ht="38.25">
      <c r="A105" s="6" t="s">
        <v>123</v>
      </c>
      <c r="B105" s="4" t="s">
        <v>57</v>
      </c>
      <c r="C105" s="22" t="s">
        <v>7</v>
      </c>
      <c r="D105" s="22" t="s">
        <v>118</v>
      </c>
      <c r="E105" s="22" t="s">
        <v>13</v>
      </c>
      <c r="F105" s="21">
        <v>40</v>
      </c>
      <c r="G105" s="54">
        <v>40</v>
      </c>
      <c r="H105" s="62">
        <f t="shared" si="1"/>
        <v>100</v>
      </c>
    </row>
    <row r="106" spans="1:9" ht="51">
      <c r="A106" s="38" t="s">
        <v>292</v>
      </c>
      <c r="B106" s="4" t="s">
        <v>293</v>
      </c>
      <c r="C106" s="22" t="s">
        <v>138</v>
      </c>
      <c r="D106" s="22" t="s">
        <v>118</v>
      </c>
      <c r="E106" s="22" t="s">
        <v>13</v>
      </c>
      <c r="F106" s="21">
        <v>29.992999999999999</v>
      </c>
      <c r="G106" s="53">
        <v>29.992999999999999</v>
      </c>
      <c r="H106" s="62">
        <f t="shared" si="1"/>
        <v>100</v>
      </c>
    </row>
    <row r="107" spans="1:9" ht="51">
      <c r="A107" s="40" t="s">
        <v>22</v>
      </c>
      <c r="B107" s="18" t="s">
        <v>19</v>
      </c>
      <c r="C107" s="22"/>
      <c r="D107" s="22"/>
      <c r="E107" s="22"/>
      <c r="F107" s="17">
        <f>F108+F118+F134+F129</f>
        <v>86172.433000000005</v>
      </c>
      <c r="G107" s="17">
        <f>G108+G118+G134+G129</f>
        <v>85884.111999999994</v>
      </c>
      <c r="H107" s="62">
        <f t="shared" si="1"/>
        <v>99.665413880097816</v>
      </c>
    </row>
    <row r="108" spans="1:9">
      <c r="A108" s="31" t="s">
        <v>67</v>
      </c>
      <c r="B108" s="32" t="s">
        <v>64</v>
      </c>
      <c r="C108" s="22"/>
      <c r="D108" s="22"/>
      <c r="E108" s="22"/>
      <c r="F108" s="21">
        <f>F109+F115</f>
        <v>18944</v>
      </c>
      <c r="G108" s="21">
        <f>G109+G115</f>
        <v>18944</v>
      </c>
      <c r="H108" s="62">
        <f t="shared" si="1"/>
        <v>100</v>
      </c>
    </row>
    <row r="109" spans="1:9" ht="25.5">
      <c r="A109" s="31" t="s">
        <v>68</v>
      </c>
      <c r="B109" s="32" t="s">
        <v>65</v>
      </c>
      <c r="C109" s="22"/>
      <c r="D109" s="22"/>
      <c r="E109" s="22"/>
      <c r="F109" s="21">
        <f>F110+F112+F114+F111+F113</f>
        <v>11458</v>
      </c>
      <c r="G109" s="21">
        <f>G110+G112+G114+G111+G113</f>
        <v>11458</v>
      </c>
      <c r="H109" s="62">
        <f t="shared" si="1"/>
        <v>100</v>
      </c>
    </row>
    <row r="110" spans="1:9" ht="51">
      <c r="A110" s="31" t="s">
        <v>127</v>
      </c>
      <c r="B110" s="4" t="s">
        <v>63</v>
      </c>
      <c r="C110" s="22" t="s">
        <v>10</v>
      </c>
      <c r="D110" s="22" t="s">
        <v>18</v>
      </c>
      <c r="E110" s="22" t="s">
        <v>9</v>
      </c>
      <c r="F110" s="21">
        <v>5568</v>
      </c>
      <c r="G110" s="54">
        <v>5568</v>
      </c>
      <c r="H110" s="62">
        <f t="shared" si="1"/>
        <v>100</v>
      </c>
    </row>
    <row r="111" spans="1:9" ht="76.5">
      <c r="A111" s="38" t="s">
        <v>237</v>
      </c>
      <c r="B111" s="6" t="s">
        <v>238</v>
      </c>
      <c r="C111" s="22" t="s">
        <v>10</v>
      </c>
      <c r="D111" s="22" t="s">
        <v>18</v>
      </c>
      <c r="E111" s="22" t="s">
        <v>9</v>
      </c>
      <c r="F111" s="21">
        <v>5692</v>
      </c>
      <c r="G111" s="54">
        <v>5692</v>
      </c>
      <c r="H111" s="62">
        <f t="shared" si="1"/>
        <v>100</v>
      </c>
    </row>
    <row r="112" spans="1:9" ht="63.75">
      <c r="A112" s="6" t="s">
        <v>125</v>
      </c>
      <c r="B112" s="4" t="s">
        <v>62</v>
      </c>
      <c r="C112" s="22" t="s">
        <v>10</v>
      </c>
      <c r="D112" s="22" t="s">
        <v>18</v>
      </c>
      <c r="E112" s="22" t="s">
        <v>9</v>
      </c>
      <c r="F112" s="21">
        <v>53</v>
      </c>
      <c r="G112" s="54">
        <v>53</v>
      </c>
      <c r="H112" s="62">
        <f t="shared" si="1"/>
        <v>100</v>
      </c>
    </row>
    <row r="113" spans="1:8" ht="114.75">
      <c r="A113" s="38" t="s">
        <v>239</v>
      </c>
      <c r="B113" s="4" t="s">
        <v>240</v>
      </c>
      <c r="C113" s="22" t="s">
        <v>10</v>
      </c>
      <c r="D113" s="22" t="s">
        <v>18</v>
      </c>
      <c r="E113" s="22" t="s">
        <v>9</v>
      </c>
      <c r="F113" s="21">
        <v>133</v>
      </c>
      <c r="G113" s="54">
        <v>133</v>
      </c>
      <c r="H113" s="62">
        <f t="shared" si="1"/>
        <v>100</v>
      </c>
    </row>
    <row r="114" spans="1:8" ht="51">
      <c r="A114" s="38" t="s">
        <v>294</v>
      </c>
      <c r="B114" s="4" t="s">
        <v>295</v>
      </c>
      <c r="C114" s="22" t="s">
        <v>10</v>
      </c>
      <c r="D114" s="22" t="s">
        <v>18</v>
      </c>
      <c r="E114" s="22" t="s">
        <v>9</v>
      </c>
      <c r="F114" s="21">
        <v>12</v>
      </c>
      <c r="G114" s="54">
        <v>12</v>
      </c>
      <c r="H114" s="62">
        <f t="shared" si="1"/>
        <v>100</v>
      </c>
    </row>
    <row r="115" spans="1:8" ht="25.5">
      <c r="A115" s="31" t="s">
        <v>241</v>
      </c>
      <c r="B115" s="4" t="s">
        <v>243</v>
      </c>
      <c r="C115" s="22"/>
      <c r="D115" s="22"/>
      <c r="E115" s="22"/>
      <c r="F115" s="21">
        <f>F116+F117</f>
        <v>7486</v>
      </c>
      <c r="G115" s="21">
        <f>G116+G117</f>
        <v>7486</v>
      </c>
      <c r="H115" s="62">
        <f t="shared" si="1"/>
        <v>100</v>
      </c>
    </row>
    <row r="116" spans="1:8" ht="76.5">
      <c r="A116" s="38" t="s">
        <v>242</v>
      </c>
      <c r="B116" s="4" t="s">
        <v>244</v>
      </c>
      <c r="C116" s="22" t="s">
        <v>10</v>
      </c>
      <c r="D116" s="22" t="s">
        <v>18</v>
      </c>
      <c r="E116" s="22" t="s">
        <v>9</v>
      </c>
      <c r="F116" s="21">
        <v>7291</v>
      </c>
      <c r="G116" s="54">
        <v>7291</v>
      </c>
      <c r="H116" s="62">
        <f t="shared" si="1"/>
        <v>100</v>
      </c>
    </row>
    <row r="117" spans="1:8" ht="114.75">
      <c r="A117" s="38" t="s">
        <v>239</v>
      </c>
      <c r="B117" s="4" t="s">
        <v>245</v>
      </c>
      <c r="C117" s="22" t="s">
        <v>10</v>
      </c>
      <c r="D117" s="22" t="s">
        <v>18</v>
      </c>
      <c r="E117" s="22" t="s">
        <v>9</v>
      </c>
      <c r="F117" s="21">
        <v>195</v>
      </c>
      <c r="G117" s="54">
        <v>195</v>
      </c>
      <c r="H117" s="62">
        <f t="shared" si="1"/>
        <v>100</v>
      </c>
    </row>
    <row r="118" spans="1:8">
      <c r="A118" s="31" t="s">
        <v>69</v>
      </c>
      <c r="B118" s="32" t="s">
        <v>66</v>
      </c>
      <c r="C118" s="22"/>
      <c r="D118" s="22"/>
      <c r="E118" s="22"/>
      <c r="F118" s="21">
        <f>F119+F123</f>
        <v>46260.3</v>
      </c>
      <c r="G118" s="21">
        <f>G119+G123</f>
        <v>46260.3</v>
      </c>
      <c r="H118" s="62">
        <f t="shared" si="1"/>
        <v>100</v>
      </c>
    </row>
    <row r="119" spans="1:8" ht="38.25">
      <c r="A119" s="31" t="s">
        <v>78</v>
      </c>
      <c r="B119" s="32" t="s">
        <v>73</v>
      </c>
      <c r="C119" s="22"/>
      <c r="D119" s="22"/>
      <c r="E119" s="22"/>
      <c r="F119" s="21">
        <f>F120+F122+F121</f>
        <v>15823</v>
      </c>
      <c r="G119" s="21">
        <f>G120+G122+G121</f>
        <v>15823</v>
      </c>
      <c r="H119" s="62">
        <f t="shared" si="1"/>
        <v>100</v>
      </c>
    </row>
    <row r="120" spans="1:8" ht="63.75">
      <c r="A120" s="31" t="s">
        <v>142</v>
      </c>
      <c r="B120" s="4" t="s">
        <v>70</v>
      </c>
      <c r="C120" s="22" t="s">
        <v>10</v>
      </c>
      <c r="D120" s="22" t="s">
        <v>11</v>
      </c>
      <c r="E120" s="22" t="s">
        <v>118</v>
      </c>
      <c r="F120" s="21">
        <v>15649</v>
      </c>
      <c r="G120" s="54">
        <v>15649</v>
      </c>
      <c r="H120" s="62">
        <f t="shared" si="1"/>
        <v>100</v>
      </c>
    </row>
    <row r="121" spans="1:8" ht="63.75">
      <c r="A121" s="7" t="s">
        <v>176</v>
      </c>
      <c r="B121" s="4" t="s">
        <v>177</v>
      </c>
      <c r="C121" s="22" t="s">
        <v>10</v>
      </c>
      <c r="D121" s="22" t="s">
        <v>11</v>
      </c>
      <c r="E121" s="22" t="s">
        <v>118</v>
      </c>
      <c r="F121" s="21">
        <v>51</v>
      </c>
      <c r="G121" s="54">
        <v>51</v>
      </c>
      <c r="H121" s="62">
        <f t="shared" si="1"/>
        <v>100</v>
      </c>
    </row>
    <row r="122" spans="1:8" ht="63.75">
      <c r="A122" s="7" t="s">
        <v>178</v>
      </c>
      <c r="B122" s="4" t="s">
        <v>182</v>
      </c>
      <c r="C122" s="22" t="s">
        <v>10</v>
      </c>
      <c r="D122" s="22" t="s">
        <v>11</v>
      </c>
      <c r="E122" s="22" t="s">
        <v>118</v>
      </c>
      <c r="F122" s="21">
        <v>123</v>
      </c>
      <c r="G122" s="54">
        <v>123</v>
      </c>
      <c r="H122" s="62">
        <f t="shared" si="1"/>
        <v>100</v>
      </c>
    </row>
    <row r="123" spans="1:8" ht="38.25">
      <c r="A123" s="31" t="s">
        <v>246</v>
      </c>
      <c r="B123" s="4" t="s">
        <v>248</v>
      </c>
      <c r="C123" s="22"/>
      <c r="D123" s="22"/>
      <c r="E123" s="22"/>
      <c r="F123" s="21">
        <f>F124+F125+F126+F127+F128</f>
        <v>30437.3</v>
      </c>
      <c r="G123" s="21">
        <f>G124+G125+G126+G127+G128</f>
        <v>30437.3</v>
      </c>
      <c r="H123" s="62">
        <f t="shared" si="1"/>
        <v>100</v>
      </c>
    </row>
    <row r="124" spans="1:8" ht="89.25">
      <c r="A124" s="7" t="s">
        <v>247</v>
      </c>
      <c r="B124" s="4" t="s">
        <v>249</v>
      </c>
      <c r="C124" s="22" t="s">
        <v>10</v>
      </c>
      <c r="D124" s="22" t="s">
        <v>18</v>
      </c>
      <c r="E124" s="22" t="s">
        <v>9</v>
      </c>
      <c r="F124" s="21">
        <v>16522</v>
      </c>
      <c r="G124" s="54">
        <v>16522</v>
      </c>
      <c r="H124" s="62">
        <f t="shared" si="1"/>
        <v>100</v>
      </c>
    </row>
    <row r="125" spans="1:8" ht="76.5">
      <c r="A125" s="38" t="s">
        <v>250</v>
      </c>
      <c r="B125" s="4" t="s">
        <v>252</v>
      </c>
      <c r="C125" s="22" t="s">
        <v>10</v>
      </c>
      <c r="D125" s="22" t="s">
        <v>18</v>
      </c>
      <c r="E125" s="22" t="s">
        <v>9</v>
      </c>
      <c r="F125" s="21">
        <v>13169</v>
      </c>
      <c r="G125" s="54">
        <v>13169</v>
      </c>
      <c r="H125" s="62">
        <f t="shared" si="1"/>
        <v>100</v>
      </c>
    </row>
    <row r="126" spans="1:8" ht="76.5">
      <c r="A126" s="41" t="s">
        <v>251</v>
      </c>
      <c r="B126" s="4" t="s">
        <v>253</v>
      </c>
      <c r="C126" s="22" t="s">
        <v>10</v>
      </c>
      <c r="D126" s="22" t="s">
        <v>18</v>
      </c>
      <c r="E126" s="22" t="s">
        <v>9</v>
      </c>
      <c r="F126" s="21">
        <v>258.3</v>
      </c>
      <c r="G126" s="54">
        <v>258.3</v>
      </c>
      <c r="H126" s="62">
        <f t="shared" si="1"/>
        <v>100</v>
      </c>
    </row>
    <row r="127" spans="1:8" ht="114.75">
      <c r="A127" s="38" t="s">
        <v>239</v>
      </c>
      <c r="B127" s="4" t="s">
        <v>254</v>
      </c>
      <c r="C127" s="22" t="s">
        <v>10</v>
      </c>
      <c r="D127" s="22" t="s">
        <v>18</v>
      </c>
      <c r="E127" s="22" t="s">
        <v>9</v>
      </c>
      <c r="F127" s="21">
        <v>260</v>
      </c>
      <c r="G127" s="54">
        <v>260</v>
      </c>
      <c r="H127" s="62">
        <f t="shared" si="1"/>
        <v>100</v>
      </c>
    </row>
    <row r="128" spans="1:8" ht="89.25">
      <c r="A128" s="38" t="s">
        <v>326</v>
      </c>
      <c r="B128" s="4" t="s">
        <v>327</v>
      </c>
      <c r="C128" s="22" t="s">
        <v>10</v>
      </c>
      <c r="D128" s="22" t="s">
        <v>18</v>
      </c>
      <c r="E128" s="22" t="s">
        <v>9</v>
      </c>
      <c r="F128" s="21">
        <v>228</v>
      </c>
      <c r="G128" s="54">
        <v>228</v>
      </c>
      <c r="H128" s="62">
        <f t="shared" si="1"/>
        <v>100</v>
      </c>
    </row>
    <row r="129" spans="1:8">
      <c r="A129" s="31" t="s">
        <v>231</v>
      </c>
      <c r="B129" s="4" t="s">
        <v>234</v>
      </c>
      <c r="C129" s="22"/>
      <c r="D129" s="22"/>
      <c r="E129" s="22"/>
      <c r="F129" s="21">
        <f>F130</f>
        <v>534</v>
      </c>
      <c r="G129" s="21">
        <f>G130</f>
        <v>534</v>
      </c>
      <c r="H129" s="62">
        <f t="shared" si="1"/>
        <v>100</v>
      </c>
    </row>
    <row r="130" spans="1:8" ht="38.25">
      <c r="A130" s="31" t="s">
        <v>232</v>
      </c>
      <c r="B130" s="4" t="s">
        <v>235</v>
      </c>
      <c r="C130" s="22"/>
      <c r="D130" s="22"/>
      <c r="E130" s="22"/>
      <c r="F130" s="21">
        <f>F132+F131+F133</f>
        <v>534</v>
      </c>
      <c r="G130" s="21">
        <f>G132+G131+G133</f>
        <v>534</v>
      </c>
      <c r="H130" s="62">
        <f t="shared" si="1"/>
        <v>100</v>
      </c>
    </row>
    <row r="131" spans="1:8" ht="76.5">
      <c r="A131" s="31" t="s">
        <v>319</v>
      </c>
      <c r="B131" s="4" t="s">
        <v>318</v>
      </c>
      <c r="C131" s="22" t="s">
        <v>10</v>
      </c>
      <c r="D131" s="22" t="s">
        <v>14</v>
      </c>
      <c r="E131" s="22" t="s">
        <v>115</v>
      </c>
      <c r="F131" s="21">
        <v>400</v>
      </c>
      <c r="G131" s="54">
        <v>400</v>
      </c>
      <c r="H131" s="62">
        <f t="shared" si="1"/>
        <v>100</v>
      </c>
    </row>
    <row r="132" spans="1:8" ht="89.25">
      <c r="A132" s="38" t="s">
        <v>233</v>
      </c>
      <c r="B132" s="4" t="s">
        <v>236</v>
      </c>
      <c r="C132" s="22" t="s">
        <v>10</v>
      </c>
      <c r="D132" s="22" t="s">
        <v>14</v>
      </c>
      <c r="E132" s="22" t="s">
        <v>115</v>
      </c>
      <c r="F132" s="21">
        <v>112</v>
      </c>
      <c r="G132" s="54">
        <v>112</v>
      </c>
      <c r="H132" s="62">
        <f t="shared" si="1"/>
        <v>100</v>
      </c>
    </row>
    <row r="133" spans="1:8" ht="89.25">
      <c r="A133" s="38" t="s">
        <v>321</v>
      </c>
      <c r="B133" s="4" t="s">
        <v>320</v>
      </c>
      <c r="C133" s="22" t="s">
        <v>10</v>
      </c>
      <c r="D133" s="22" t="s">
        <v>14</v>
      </c>
      <c r="E133" s="22" t="s">
        <v>115</v>
      </c>
      <c r="F133" s="21">
        <v>22</v>
      </c>
      <c r="G133" s="54">
        <v>22</v>
      </c>
      <c r="H133" s="62">
        <f t="shared" si="1"/>
        <v>100</v>
      </c>
    </row>
    <row r="134" spans="1:8" ht="25.5">
      <c r="A134" s="6" t="s">
        <v>79</v>
      </c>
      <c r="B134" s="32" t="s">
        <v>74</v>
      </c>
      <c r="C134" s="22"/>
      <c r="D134" s="22"/>
      <c r="E134" s="22"/>
      <c r="F134" s="21">
        <f>F135+F140+F144+F154+F156</f>
        <v>20434.133000000002</v>
      </c>
      <c r="G134" s="21">
        <f>G135+G140+G144+G154+G156</f>
        <v>20145.811999999998</v>
      </c>
      <c r="H134" s="62">
        <f t="shared" si="1"/>
        <v>98.589022592737336</v>
      </c>
    </row>
    <row r="135" spans="1:8" ht="38.25">
      <c r="A135" s="31" t="s">
        <v>80</v>
      </c>
      <c r="B135" s="32" t="s">
        <v>75</v>
      </c>
      <c r="C135" s="22"/>
      <c r="D135" s="22"/>
      <c r="E135" s="22"/>
      <c r="F135" s="21">
        <f>F136+F137+F138+F139</f>
        <v>1437.8</v>
      </c>
      <c r="G135" s="21">
        <f>G136+G137+G138+G139</f>
        <v>1437.6989999999998</v>
      </c>
      <c r="H135" s="62">
        <f t="shared" si="1"/>
        <v>99.992975379051316</v>
      </c>
    </row>
    <row r="136" spans="1:8" ht="89.25">
      <c r="A136" s="7" t="s">
        <v>129</v>
      </c>
      <c r="B136" s="4" t="s">
        <v>71</v>
      </c>
      <c r="C136" s="22" t="s">
        <v>17</v>
      </c>
      <c r="D136" s="22" t="s">
        <v>18</v>
      </c>
      <c r="E136" s="22" t="s">
        <v>14</v>
      </c>
      <c r="F136" s="21">
        <v>1109.5</v>
      </c>
      <c r="G136" s="53">
        <v>1109.3989999999999</v>
      </c>
      <c r="H136" s="62">
        <f t="shared" si="1"/>
        <v>99.990896800360517</v>
      </c>
    </row>
    <row r="137" spans="1:8" ht="89.25">
      <c r="A137" s="7" t="s">
        <v>130</v>
      </c>
      <c r="B137" s="4" t="s">
        <v>72</v>
      </c>
      <c r="C137" s="22" t="s">
        <v>17</v>
      </c>
      <c r="D137" s="22" t="s">
        <v>18</v>
      </c>
      <c r="E137" s="22" t="s">
        <v>14</v>
      </c>
      <c r="F137" s="21">
        <v>2.8</v>
      </c>
      <c r="G137" s="54">
        <v>2.8</v>
      </c>
      <c r="H137" s="62">
        <f t="shared" si="1"/>
        <v>100</v>
      </c>
    </row>
    <row r="138" spans="1:8" ht="51">
      <c r="A138" s="7" t="s">
        <v>131</v>
      </c>
      <c r="B138" s="4" t="s">
        <v>72</v>
      </c>
      <c r="C138" s="22" t="s">
        <v>7</v>
      </c>
      <c r="D138" s="22" t="s">
        <v>18</v>
      </c>
      <c r="E138" s="22" t="s">
        <v>14</v>
      </c>
      <c r="F138" s="21">
        <v>322.3</v>
      </c>
      <c r="G138" s="54">
        <v>322.3</v>
      </c>
      <c r="H138" s="62">
        <f t="shared" si="1"/>
        <v>100</v>
      </c>
    </row>
    <row r="139" spans="1:8" ht="38.25">
      <c r="A139" s="7" t="s">
        <v>132</v>
      </c>
      <c r="B139" s="4" t="s">
        <v>72</v>
      </c>
      <c r="C139" s="22" t="s">
        <v>112</v>
      </c>
      <c r="D139" s="22" t="s">
        <v>18</v>
      </c>
      <c r="E139" s="22" t="s">
        <v>14</v>
      </c>
      <c r="F139" s="21">
        <v>3.2</v>
      </c>
      <c r="G139" s="54">
        <v>3.2</v>
      </c>
      <c r="H139" s="62">
        <f t="shared" si="1"/>
        <v>100</v>
      </c>
    </row>
    <row r="140" spans="1:8" ht="51">
      <c r="A140" s="31" t="s">
        <v>81</v>
      </c>
      <c r="B140" s="32" t="s">
        <v>76</v>
      </c>
      <c r="C140" s="22"/>
      <c r="D140" s="22"/>
      <c r="E140" s="22"/>
      <c r="F140" s="21">
        <f>F141+F142+F143</f>
        <v>3524.2</v>
      </c>
      <c r="G140" s="21">
        <f>G141+G142+G143</f>
        <v>3523.88</v>
      </c>
      <c r="H140" s="62">
        <f t="shared" si="1"/>
        <v>99.990919925089401</v>
      </c>
    </row>
    <row r="141" spans="1:8" ht="102">
      <c r="A141" s="6" t="s">
        <v>120</v>
      </c>
      <c r="B141" s="4" t="s">
        <v>145</v>
      </c>
      <c r="C141" s="22" t="s">
        <v>17</v>
      </c>
      <c r="D141" s="22" t="s">
        <v>18</v>
      </c>
      <c r="E141" s="22" t="s">
        <v>14</v>
      </c>
      <c r="F141" s="21">
        <v>3005.1</v>
      </c>
      <c r="G141" s="54">
        <v>3004.78</v>
      </c>
      <c r="H141" s="62">
        <f t="shared" si="1"/>
        <v>99.989351435892331</v>
      </c>
    </row>
    <row r="142" spans="1:8" ht="51">
      <c r="A142" s="6" t="s">
        <v>113</v>
      </c>
      <c r="B142" s="4" t="s">
        <v>145</v>
      </c>
      <c r="C142" s="22" t="s">
        <v>7</v>
      </c>
      <c r="D142" s="22" t="s">
        <v>18</v>
      </c>
      <c r="E142" s="22" t="s">
        <v>14</v>
      </c>
      <c r="F142" s="21">
        <v>512.1</v>
      </c>
      <c r="G142" s="54">
        <v>512.1</v>
      </c>
      <c r="H142" s="62">
        <f t="shared" ref="H142:H184" si="2">G142/F142*100</f>
        <v>100</v>
      </c>
    </row>
    <row r="143" spans="1:8" ht="38.25">
      <c r="A143" s="6" t="s">
        <v>133</v>
      </c>
      <c r="B143" s="4" t="s">
        <v>145</v>
      </c>
      <c r="C143" s="22" t="s">
        <v>112</v>
      </c>
      <c r="D143" s="22" t="s">
        <v>18</v>
      </c>
      <c r="E143" s="22" t="s">
        <v>14</v>
      </c>
      <c r="F143" s="21">
        <v>7</v>
      </c>
      <c r="G143" s="54">
        <v>7</v>
      </c>
      <c r="H143" s="62">
        <f t="shared" si="2"/>
        <v>100</v>
      </c>
    </row>
    <row r="144" spans="1:8" ht="25.5">
      <c r="A144" s="31" t="s">
        <v>82</v>
      </c>
      <c r="B144" s="32" t="s">
        <v>77</v>
      </c>
      <c r="C144" s="22"/>
      <c r="D144" s="22"/>
      <c r="E144" s="22"/>
      <c r="F144" s="21">
        <f>F145+F146+F147+F152+F148+F149+F153+F151+F150</f>
        <v>14020.233</v>
      </c>
      <c r="G144" s="21">
        <f>G145+G146+G147+G152+G148+G149+G153+G151+G150</f>
        <v>14020.233</v>
      </c>
      <c r="H144" s="62">
        <f t="shared" si="2"/>
        <v>100</v>
      </c>
    </row>
    <row r="145" spans="1:8" ht="0.75" customHeight="1">
      <c r="A145" s="7"/>
      <c r="B145" s="6"/>
      <c r="C145" s="22"/>
      <c r="D145" s="22"/>
      <c r="E145" s="22"/>
      <c r="F145" s="21"/>
      <c r="G145" s="53"/>
      <c r="H145" s="62" t="e">
        <f t="shared" si="2"/>
        <v>#DIV/0!</v>
      </c>
    </row>
    <row r="146" spans="1:8" hidden="1">
      <c r="A146" s="7"/>
      <c r="B146" s="4"/>
      <c r="C146" s="22"/>
      <c r="D146" s="22"/>
      <c r="E146" s="22"/>
      <c r="F146" s="21"/>
      <c r="G146" s="53"/>
      <c r="H146" s="62" t="e">
        <f t="shared" si="2"/>
        <v>#DIV/0!</v>
      </c>
    </row>
    <row r="147" spans="1:8" ht="114.75">
      <c r="A147" s="7" t="s">
        <v>179</v>
      </c>
      <c r="B147" s="4" t="s">
        <v>83</v>
      </c>
      <c r="C147" s="22" t="s">
        <v>10</v>
      </c>
      <c r="D147" s="22" t="s">
        <v>18</v>
      </c>
      <c r="E147" s="22" t="s">
        <v>9</v>
      </c>
      <c r="F147" s="21">
        <v>901.4</v>
      </c>
      <c r="G147" s="54">
        <v>901.4</v>
      </c>
      <c r="H147" s="62">
        <f t="shared" si="2"/>
        <v>100</v>
      </c>
    </row>
    <row r="148" spans="1:8" ht="140.25">
      <c r="A148" s="6" t="s">
        <v>255</v>
      </c>
      <c r="B148" s="6" t="s">
        <v>256</v>
      </c>
      <c r="C148" s="22" t="s">
        <v>10</v>
      </c>
      <c r="D148" s="22" t="s">
        <v>18</v>
      </c>
      <c r="E148" s="22" t="s">
        <v>9</v>
      </c>
      <c r="F148" s="21">
        <v>3837.1329999999998</v>
      </c>
      <c r="G148" s="53">
        <v>3837.1329999999998</v>
      </c>
      <c r="H148" s="62">
        <f t="shared" si="2"/>
        <v>100</v>
      </c>
    </row>
    <row r="149" spans="1:8" ht="114.75">
      <c r="A149" s="38" t="s">
        <v>223</v>
      </c>
      <c r="B149" s="6" t="s">
        <v>257</v>
      </c>
      <c r="C149" s="22" t="s">
        <v>10</v>
      </c>
      <c r="D149" s="22" t="s">
        <v>18</v>
      </c>
      <c r="E149" s="22" t="s">
        <v>9</v>
      </c>
      <c r="F149" s="21">
        <v>6334.7</v>
      </c>
      <c r="G149" s="54">
        <v>6334.7</v>
      </c>
      <c r="H149" s="62">
        <f t="shared" si="2"/>
        <v>100</v>
      </c>
    </row>
    <row r="150" spans="1:8" ht="63.75">
      <c r="A150" s="38" t="s">
        <v>329</v>
      </c>
      <c r="B150" s="6" t="s">
        <v>328</v>
      </c>
      <c r="C150" s="22" t="s">
        <v>10</v>
      </c>
      <c r="D150" s="22" t="s">
        <v>18</v>
      </c>
      <c r="E150" s="22" t="s">
        <v>9</v>
      </c>
      <c r="F150" s="21">
        <v>1759</v>
      </c>
      <c r="G150" s="54">
        <v>1759</v>
      </c>
      <c r="H150" s="62">
        <f t="shared" si="2"/>
        <v>100</v>
      </c>
    </row>
    <row r="151" spans="1:8" ht="63.75">
      <c r="A151" s="38" t="s">
        <v>296</v>
      </c>
      <c r="B151" s="6" t="s">
        <v>297</v>
      </c>
      <c r="C151" s="22" t="s">
        <v>10</v>
      </c>
      <c r="D151" s="22" t="s">
        <v>18</v>
      </c>
      <c r="E151" s="22" t="s">
        <v>9</v>
      </c>
      <c r="F151" s="21">
        <v>700</v>
      </c>
      <c r="G151" s="54">
        <v>700</v>
      </c>
      <c r="H151" s="62">
        <f t="shared" si="2"/>
        <v>100</v>
      </c>
    </row>
    <row r="152" spans="1:8" ht="63.75">
      <c r="A152" s="31" t="s">
        <v>180</v>
      </c>
      <c r="B152" s="32" t="s">
        <v>181</v>
      </c>
      <c r="C152" s="22" t="s">
        <v>10</v>
      </c>
      <c r="D152" s="22" t="s">
        <v>11</v>
      </c>
      <c r="E152" s="22" t="s">
        <v>118</v>
      </c>
      <c r="F152" s="21">
        <v>218</v>
      </c>
      <c r="G152" s="54">
        <v>218</v>
      </c>
      <c r="H152" s="62">
        <f t="shared" si="2"/>
        <v>100</v>
      </c>
    </row>
    <row r="153" spans="1:8" ht="51">
      <c r="A153" s="7" t="s">
        <v>270</v>
      </c>
      <c r="B153" s="6" t="s">
        <v>271</v>
      </c>
      <c r="C153" s="22" t="s">
        <v>10</v>
      </c>
      <c r="D153" s="22" t="s">
        <v>18</v>
      </c>
      <c r="E153" s="22" t="s">
        <v>9</v>
      </c>
      <c r="F153" s="21">
        <v>270</v>
      </c>
      <c r="G153" s="54">
        <v>270</v>
      </c>
      <c r="H153" s="62">
        <f t="shared" si="2"/>
        <v>100</v>
      </c>
    </row>
    <row r="154" spans="1:8" ht="38.25">
      <c r="A154" s="5" t="s">
        <v>88</v>
      </c>
      <c r="B154" s="32" t="s">
        <v>86</v>
      </c>
      <c r="C154" s="22"/>
      <c r="D154" s="22"/>
      <c r="E154" s="22"/>
      <c r="F154" s="21">
        <f>F155</f>
        <v>430</v>
      </c>
      <c r="G154" s="21">
        <f>G155</f>
        <v>430</v>
      </c>
      <c r="H154" s="62">
        <f t="shared" si="2"/>
        <v>100</v>
      </c>
    </row>
    <row r="155" spans="1:8" ht="63.75">
      <c r="A155" s="6" t="s">
        <v>128</v>
      </c>
      <c r="B155" s="6" t="s">
        <v>84</v>
      </c>
      <c r="C155" s="22" t="s">
        <v>10</v>
      </c>
      <c r="D155" s="22" t="s">
        <v>18</v>
      </c>
      <c r="E155" s="22" t="s">
        <v>9</v>
      </c>
      <c r="F155" s="21">
        <v>430</v>
      </c>
      <c r="G155" s="54">
        <v>430</v>
      </c>
      <c r="H155" s="62">
        <f t="shared" si="2"/>
        <v>100</v>
      </c>
    </row>
    <row r="156" spans="1:8" ht="102">
      <c r="A156" s="5" t="s">
        <v>89</v>
      </c>
      <c r="B156" s="32" t="s">
        <v>87</v>
      </c>
      <c r="C156" s="22"/>
      <c r="D156" s="22"/>
      <c r="E156" s="22"/>
      <c r="F156" s="21">
        <f>F157+F158+F159</f>
        <v>1021.9</v>
      </c>
      <c r="G156" s="21">
        <f>G157+G158+G159</f>
        <v>734</v>
      </c>
      <c r="H156" s="62">
        <f t="shared" si="2"/>
        <v>71.826988942166565</v>
      </c>
    </row>
    <row r="157" spans="1:8" ht="153">
      <c r="A157" s="6" t="s">
        <v>126</v>
      </c>
      <c r="B157" s="6" t="s">
        <v>85</v>
      </c>
      <c r="C157" s="22" t="s">
        <v>116</v>
      </c>
      <c r="D157" s="22" t="s">
        <v>11</v>
      </c>
      <c r="E157" s="22" t="s">
        <v>118</v>
      </c>
      <c r="F157" s="21">
        <v>210</v>
      </c>
      <c r="G157" s="54">
        <v>99</v>
      </c>
      <c r="H157" s="62">
        <f t="shared" si="2"/>
        <v>47.142857142857139</v>
      </c>
    </row>
    <row r="158" spans="1:8" ht="153">
      <c r="A158" s="6" t="s">
        <v>126</v>
      </c>
      <c r="B158" s="6" t="s">
        <v>85</v>
      </c>
      <c r="C158" s="22" t="s">
        <v>116</v>
      </c>
      <c r="D158" s="22" t="s">
        <v>18</v>
      </c>
      <c r="E158" s="22" t="s">
        <v>9</v>
      </c>
      <c r="F158" s="21">
        <v>232</v>
      </c>
      <c r="G158" s="54">
        <v>195</v>
      </c>
      <c r="H158" s="62">
        <f t="shared" si="2"/>
        <v>84.051724137931032</v>
      </c>
    </row>
    <row r="159" spans="1:8" ht="127.5">
      <c r="A159" s="6" t="s">
        <v>258</v>
      </c>
      <c r="B159" s="6" t="s">
        <v>259</v>
      </c>
      <c r="C159" s="22" t="s">
        <v>116</v>
      </c>
      <c r="D159" s="22" t="s">
        <v>18</v>
      </c>
      <c r="E159" s="22" t="s">
        <v>9</v>
      </c>
      <c r="F159" s="21">
        <v>579.9</v>
      </c>
      <c r="G159" s="54">
        <v>440</v>
      </c>
      <c r="H159" s="62">
        <f t="shared" si="2"/>
        <v>75.87515088808415</v>
      </c>
    </row>
    <row r="160" spans="1:8" ht="63.75">
      <c r="A160" s="42" t="s">
        <v>150</v>
      </c>
      <c r="B160" s="18" t="s">
        <v>20</v>
      </c>
      <c r="C160" s="22"/>
      <c r="D160" s="22"/>
      <c r="E160" s="22"/>
      <c r="F160" s="17">
        <f>F161+F163+F166</f>
        <v>21947.739999999998</v>
      </c>
      <c r="G160" s="17">
        <f>G161+G163+G166</f>
        <v>21282.771000000001</v>
      </c>
      <c r="H160" s="62">
        <f t="shared" si="2"/>
        <v>96.970216523432498</v>
      </c>
    </row>
    <row r="161" spans="1:8" ht="25.5">
      <c r="A161" s="6" t="s">
        <v>92</v>
      </c>
      <c r="B161" s="4" t="s">
        <v>91</v>
      </c>
      <c r="C161" s="22"/>
      <c r="D161" s="22"/>
      <c r="E161" s="22"/>
      <c r="F161" s="21">
        <f>F162</f>
        <v>12292.933999999999</v>
      </c>
      <c r="G161" s="21">
        <f>G162</f>
        <v>11673.825000000001</v>
      </c>
      <c r="H161" s="62">
        <f t="shared" si="2"/>
        <v>94.963700285058081</v>
      </c>
    </row>
    <row r="162" spans="1:8" ht="51">
      <c r="A162" s="6" t="s">
        <v>124</v>
      </c>
      <c r="B162" s="4" t="s">
        <v>90</v>
      </c>
      <c r="C162" s="22" t="s">
        <v>7</v>
      </c>
      <c r="D162" s="22" t="s">
        <v>14</v>
      </c>
      <c r="E162" s="22" t="s">
        <v>13</v>
      </c>
      <c r="F162" s="21">
        <v>12292.933999999999</v>
      </c>
      <c r="G162" s="53">
        <v>11673.825000000001</v>
      </c>
      <c r="H162" s="62">
        <f t="shared" si="2"/>
        <v>94.963700285058081</v>
      </c>
    </row>
    <row r="163" spans="1:8" ht="38.25">
      <c r="A163" s="8" t="s">
        <v>151</v>
      </c>
      <c r="B163" s="4" t="s">
        <v>152</v>
      </c>
      <c r="C163" s="22"/>
      <c r="D163" s="22"/>
      <c r="E163" s="22"/>
      <c r="F163" s="21">
        <f>F164+F165</f>
        <v>2420.86</v>
      </c>
      <c r="G163" s="21">
        <f>G164+G165</f>
        <v>2375</v>
      </c>
      <c r="H163" s="62">
        <f t="shared" si="2"/>
        <v>98.105631882884595</v>
      </c>
    </row>
    <row r="164" spans="1:8" ht="127.5">
      <c r="A164" s="34" t="s">
        <v>308</v>
      </c>
      <c r="B164" s="4" t="s">
        <v>307</v>
      </c>
      <c r="C164" s="22" t="s">
        <v>119</v>
      </c>
      <c r="D164" s="22" t="s">
        <v>14</v>
      </c>
      <c r="E164" s="22" t="s">
        <v>13</v>
      </c>
      <c r="F164" s="21">
        <v>2255.86</v>
      </c>
      <c r="G164" s="54">
        <v>2255.86</v>
      </c>
      <c r="H164" s="62">
        <f t="shared" si="2"/>
        <v>100</v>
      </c>
    </row>
    <row r="165" spans="1:8" ht="127.5">
      <c r="A165" s="34" t="s">
        <v>309</v>
      </c>
      <c r="B165" s="4" t="s">
        <v>310</v>
      </c>
      <c r="C165" s="22" t="s">
        <v>119</v>
      </c>
      <c r="D165" s="22" t="s">
        <v>14</v>
      </c>
      <c r="E165" s="22" t="s">
        <v>13</v>
      </c>
      <c r="F165" s="21">
        <v>165</v>
      </c>
      <c r="G165" s="54">
        <v>119.14</v>
      </c>
      <c r="H165" s="62">
        <f t="shared" si="2"/>
        <v>72.206060606060603</v>
      </c>
    </row>
    <row r="166" spans="1:8" ht="38.25">
      <c r="A166" s="8" t="s">
        <v>153</v>
      </c>
      <c r="B166" s="4" t="s">
        <v>155</v>
      </c>
      <c r="C166" s="22"/>
      <c r="D166" s="22"/>
      <c r="E166" s="22"/>
      <c r="F166" s="21">
        <f>F168+F167</f>
        <v>7233.9459999999999</v>
      </c>
      <c r="G166" s="21">
        <f>G168+G167</f>
        <v>7233.9459999999999</v>
      </c>
      <c r="H166" s="62">
        <f t="shared" si="2"/>
        <v>100</v>
      </c>
    </row>
    <row r="167" spans="1:8" ht="63.75">
      <c r="A167" s="8" t="s">
        <v>272</v>
      </c>
      <c r="B167" s="4" t="s">
        <v>273</v>
      </c>
      <c r="C167" s="22" t="s">
        <v>7</v>
      </c>
      <c r="D167" s="22" t="s">
        <v>14</v>
      </c>
      <c r="E167" s="22" t="s">
        <v>13</v>
      </c>
      <c r="F167" s="21">
        <v>6691.88</v>
      </c>
      <c r="G167" s="54">
        <v>6691.88</v>
      </c>
      <c r="H167" s="62">
        <f t="shared" si="2"/>
        <v>100</v>
      </c>
    </row>
    <row r="168" spans="1:8" ht="76.5">
      <c r="A168" s="43" t="s">
        <v>154</v>
      </c>
      <c r="B168" s="4" t="s">
        <v>156</v>
      </c>
      <c r="C168" s="22" t="s">
        <v>7</v>
      </c>
      <c r="D168" s="22" t="s">
        <v>14</v>
      </c>
      <c r="E168" s="22" t="s">
        <v>13</v>
      </c>
      <c r="F168" s="21">
        <v>542.06600000000003</v>
      </c>
      <c r="G168" s="53">
        <v>542.06600000000003</v>
      </c>
      <c r="H168" s="62">
        <f t="shared" si="2"/>
        <v>100</v>
      </c>
    </row>
    <row r="169" spans="1:8" ht="51">
      <c r="A169" s="44" t="s">
        <v>183</v>
      </c>
      <c r="B169" s="18" t="s">
        <v>98</v>
      </c>
      <c r="C169" s="22"/>
      <c r="D169" s="22"/>
      <c r="E169" s="22"/>
      <c r="F169" s="17">
        <f>F170</f>
        <v>5300.808</v>
      </c>
      <c r="G169" s="17">
        <f>G170</f>
        <v>5300.808</v>
      </c>
      <c r="H169" s="62">
        <f t="shared" si="2"/>
        <v>100</v>
      </c>
    </row>
    <row r="170" spans="1:8" ht="63.75">
      <c r="A170" s="6" t="s">
        <v>96</v>
      </c>
      <c r="B170" s="6" t="s">
        <v>94</v>
      </c>
      <c r="C170" s="22"/>
      <c r="D170" s="22"/>
      <c r="E170" s="22"/>
      <c r="F170" s="21">
        <f>F171</f>
        <v>5300.808</v>
      </c>
      <c r="G170" s="21">
        <f>G171</f>
        <v>5300.808</v>
      </c>
      <c r="H170" s="62">
        <f t="shared" si="2"/>
        <v>100</v>
      </c>
    </row>
    <row r="171" spans="1:8" ht="38.25">
      <c r="A171" s="6" t="s">
        <v>97</v>
      </c>
      <c r="B171" s="6" t="s">
        <v>95</v>
      </c>
      <c r="C171" s="22"/>
      <c r="D171" s="22"/>
      <c r="E171" s="22"/>
      <c r="F171" s="21">
        <f>F172+F173+F174</f>
        <v>5300.808</v>
      </c>
      <c r="G171" s="21">
        <f>G172+G173+G174</f>
        <v>5300.808</v>
      </c>
      <c r="H171" s="62">
        <f t="shared" si="2"/>
        <v>100</v>
      </c>
    </row>
    <row r="172" spans="1:8" ht="102">
      <c r="A172" s="5" t="s">
        <v>120</v>
      </c>
      <c r="B172" s="4" t="s">
        <v>93</v>
      </c>
      <c r="C172" s="22" t="s">
        <v>17</v>
      </c>
      <c r="D172" s="22" t="s">
        <v>14</v>
      </c>
      <c r="E172" s="22" t="s">
        <v>16</v>
      </c>
      <c r="F172" s="21">
        <v>4332.72</v>
      </c>
      <c r="G172" s="54">
        <v>4332.72</v>
      </c>
      <c r="H172" s="62">
        <f t="shared" si="2"/>
        <v>100</v>
      </c>
    </row>
    <row r="173" spans="1:8" ht="51">
      <c r="A173" s="5" t="s">
        <v>121</v>
      </c>
      <c r="B173" s="4" t="s">
        <v>93</v>
      </c>
      <c r="C173" s="22" t="s">
        <v>7</v>
      </c>
      <c r="D173" s="22" t="s">
        <v>14</v>
      </c>
      <c r="E173" s="22" t="s">
        <v>16</v>
      </c>
      <c r="F173" s="21">
        <v>964.16399999999999</v>
      </c>
      <c r="G173" s="53">
        <v>964.16399999999999</v>
      </c>
      <c r="H173" s="62">
        <f t="shared" si="2"/>
        <v>100</v>
      </c>
    </row>
    <row r="174" spans="1:8" ht="38.25">
      <c r="A174" s="5" t="s">
        <v>114</v>
      </c>
      <c r="B174" s="4" t="s">
        <v>93</v>
      </c>
      <c r="C174" s="22" t="s">
        <v>112</v>
      </c>
      <c r="D174" s="22" t="s">
        <v>14</v>
      </c>
      <c r="E174" s="22" t="s">
        <v>16</v>
      </c>
      <c r="F174" s="21">
        <v>3.9239999999999999</v>
      </c>
      <c r="G174" s="53">
        <v>3.9239999999999999</v>
      </c>
      <c r="H174" s="62">
        <f t="shared" si="2"/>
        <v>100</v>
      </c>
    </row>
    <row r="175" spans="1:8" ht="63.75">
      <c r="A175" s="42" t="s">
        <v>188</v>
      </c>
      <c r="B175" s="18" t="s">
        <v>99</v>
      </c>
      <c r="C175" s="22"/>
      <c r="D175" s="22"/>
      <c r="E175" s="22"/>
      <c r="F175" s="17">
        <f>F176+F178</f>
        <v>618</v>
      </c>
      <c r="G175" s="17">
        <f>G176+G178</f>
        <v>618</v>
      </c>
      <c r="H175" s="62">
        <f t="shared" si="2"/>
        <v>100</v>
      </c>
    </row>
    <row r="176" spans="1:8" ht="25.5">
      <c r="A176" s="6" t="s">
        <v>102</v>
      </c>
      <c r="B176" s="4" t="s">
        <v>101</v>
      </c>
      <c r="C176" s="22"/>
      <c r="D176" s="22"/>
      <c r="E176" s="22"/>
      <c r="F176" s="21">
        <f>F177</f>
        <v>18</v>
      </c>
      <c r="G176" s="21">
        <f>G177</f>
        <v>18</v>
      </c>
      <c r="H176" s="62">
        <f t="shared" si="2"/>
        <v>100</v>
      </c>
    </row>
    <row r="177" spans="1:8" ht="51">
      <c r="A177" s="5" t="s">
        <v>135</v>
      </c>
      <c r="B177" s="4" t="s">
        <v>100</v>
      </c>
      <c r="C177" s="22" t="s">
        <v>7</v>
      </c>
      <c r="D177" s="45" t="s">
        <v>118</v>
      </c>
      <c r="E177" s="45" t="s">
        <v>20</v>
      </c>
      <c r="F177" s="21">
        <v>18</v>
      </c>
      <c r="G177" s="54">
        <v>18</v>
      </c>
      <c r="H177" s="62">
        <f t="shared" si="2"/>
        <v>100</v>
      </c>
    </row>
    <row r="178" spans="1:8" ht="25.5">
      <c r="A178" s="38" t="s">
        <v>227</v>
      </c>
      <c r="B178" s="9" t="s">
        <v>228</v>
      </c>
      <c r="C178" s="22"/>
      <c r="D178" s="22"/>
      <c r="E178" s="22"/>
      <c r="F178" s="21">
        <f>F179+F180</f>
        <v>600</v>
      </c>
      <c r="G178" s="21">
        <f>G179+G180</f>
        <v>600</v>
      </c>
      <c r="H178" s="62">
        <f t="shared" si="2"/>
        <v>100</v>
      </c>
    </row>
    <row r="179" spans="1:8" ht="51">
      <c r="A179" s="27" t="s">
        <v>186</v>
      </c>
      <c r="B179" s="9" t="s">
        <v>229</v>
      </c>
      <c r="C179" s="22" t="s">
        <v>7</v>
      </c>
      <c r="D179" s="22" t="s">
        <v>118</v>
      </c>
      <c r="E179" s="22" t="s">
        <v>20</v>
      </c>
      <c r="F179" s="21">
        <v>400</v>
      </c>
      <c r="G179" s="54">
        <v>400</v>
      </c>
      <c r="H179" s="62">
        <f t="shared" si="2"/>
        <v>100</v>
      </c>
    </row>
    <row r="180" spans="1:8" ht="63.75">
      <c r="A180" s="27" t="s">
        <v>187</v>
      </c>
      <c r="B180" s="4" t="s">
        <v>230</v>
      </c>
      <c r="C180" s="22" t="s">
        <v>7</v>
      </c>
      <c r="D180" s="22" t="s">
        <v>118</v>
      </c>
      <c r="E180" s="22" t="s">
        <v>20</v>
      </c>
      <c r="F180" s="21">
        <v>200</v>
      </c>
      <c r="G180" s="54">
        <v>200</v>
      </c>
      <c r="H180" s="62">
        <f t="shared" si="2"/>
        <v>100</v>
      </c>
    </row>
    <row r="181" spans="1:8" ht="51">
      <c r="A181" s="26" t="s">
        <v>298</v>
      </c>
      <c r="B181" s="25" t="s">
        <v>301</v>
      </c>
      <c r="C181" s="19"/>
      <c r="D181" s="19"/>
      <c r="E181" s="19"/>
      <c r="F181" s="17">
        <f>F182</f>
        <v>13.02</v>
      </c>
      <c r="G181" s="17">
        <f>G182</f>
        <v>13.02</v>
      </c>
      <c r="H181" s="62">
        <f t="shared" si="2"/>
        <v>100</v>
      </c>
    </row>
    <row r="182" spans="1:8" ht="39">
      <c r="A182" s="46" t="s">
        <v>299</v>
      </c>
      <c r="B182" s="4" t="s">
        <v>302</v>
      </c>
      <c r="C182" s="22"/>
      <c r="D182" s="22"/>
      <c r="E182" s="22"/>
      <c r="F182" s="21">
        <f>F183+F184</f>
        <v>13.02</v>
      </c>
      <c r="G182" s="21">
        <f>G183+G184</f>
        <v>13.02</v>
      </c>
      <c r="H182" s="62">
        <f t="shared" si="2"/>
        <v>100</v>
      </c>
    </row>
    <row r="183" spans="1:8" ht="90">
      <c r="A183" s="46" t="s">
        <v>300</v>
      </c>
      <c r="B183" s="4" t="s">
        <v>303</v>
      </c>
      <c r="C183" s="22" t="s">
        <v>17</v>
      </c>
      <c r="D183" s="22" t="s">
        <v>9</v>
      </c>
      <c r="E183" s="22" t="s">
        <v>14</v>
      </c>
      <c r="F183" s="21">
        <v>3.02</v>
      </c>
      <c r="G183" s="53">
        <v>3.02</v>
      </c>
      <c r="H183" s="62">
        <f t="shared" si="2"/>
        <v>100</v>
      </c>
    </row>
    <row r="184" spans="1:8" ht="51.75">
      <c r="A184" s="46" t="s">
        <v>304</v>
      </c>
      <c r="B184" s="4" t="s">
        <v>303</v>
      </c>
      <c r="C184" s="22" t="s">
        <v>116</v>
      </c>
      <c r="D184" s="22" t="s">
        <v>9</v>
      </c>
      <c r="E184" s="22" t="s">
        <v>14</v>
      </c>
      <c r="F184" s="21">
        <v>10</v>
      </c>
      <c r="G184" s="53">
        <v>10</v>
      </c>
      <c r="H184" s="62">
        <f t="shared" si="2"/>
        <v>100</v>
      </c>
    </row>
    <row r="185" spans="1:8">
      <c r="F185" s="47"/>
    </row>
    <row r="186" spans="1:8">
      <c r="A186" s="58"/>
      <c r="F186" s="63"/>
      <c r="G186" s="63"/>
    </row>
  </sheetData>
  <mergeCells count="8">
    <mergeCell ref="F186:G186"/>
    <mergeCell ref="F11:G11"/>
    <mergeCell ref="A9:F9"/>
    <mergeCell ref="B1:F1"/>
    <mergeCell ref="B3:F3"/>
    <mergeCell ref="B4:F4"/>
    <mergeCell ref="B5:F5"/>
    <mergeCell ref="B6:F6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Company>fin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bydjet-03</dc:creator>
  <cp:lastModifiedBy>User</cp:lastModifiedBy>
  <cp:lastPrinted>2018-04-02T12:26:48Z</cp:lastPrinted>
  <dcterms:created xsi:type="dcterms:W3CDTF">2013-11-07T12:36:38Z</dcterms:created>
  <dcterms:modified xsi:type="dcterms:W3CDTF">2019-03-18T13:27:41Z</dcterms:modified>
</cp:coreProperties>
</file>