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" sheetId="1" r:id="rId1"/>
  </sheets>
  <definedNames>
    <definedName name="_xlnm.Print_Titles" localSheetId="0">('март'!$A:$B,'март'!$12:$14)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<sst xmlns="http://schemas.openxmlformats.org/spreadsheetml/2006/main" count="124" uniqueCount="109">
  <si>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</si>
  <si>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</si>
  <si>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</si>
  <si>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2019год</t>
  </si>
  <si>
    <t>(по состоянию на "01"апреля 2019г.)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</si>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</sst>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_-* #,##0.00&quot;р.&quot;_-;\-* #,##0.00&quot;р.&quot;_-;_-* \-??&quot;р.&quot;_-;_-@_-"/>
    <numFmt numFmtId="171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0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9" fontId="31" fillId="29" borderId="10" xfId="16" applyNumberFormat="1" applyFont="1" applyFill="1" applyBorder="1" applyAlignment="1" applyProtection="1">
      <alignment horizontal="righ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F9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48">
      <selection activeCell="G56" sqref="G56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9" width="9.875" style="0" customWidth="1"/>
    <col min="10" max="10" width="10.375" style="0" customWidth="1"/>
    <col min="11" max="12" width="9.625" style="0" customWidth="1"/>
    <col min="13" max="13" width="10.875" style="0" customWidth="1"/>
    <col min="14" max="14" width="10.75390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287331.2</v>
      </c>
      <c r="D18" s="17">
        <f>H18+L18+Q18+U18</f>
        <v>287331.2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20365.7</v>
      </c>
      <c r="J18" s="17">
        <f>J20+J23</f>
        <v>5558</v>
      </c>
      <c r="K18" s="17">
        <f>K20+K23</f>
        <v>6090</v>
      </c>
      <c r="L18" s="17">
        <f>L20+L23</f>
        <v>32013.7</v>
      </c>
      <c r="M18" s="17">
        <f>M20+M23</f>
        <v>47079.9</v>
      </c>
      <c r="N18" s="17">
        <f>N20+N23</f>
        <v>5577</v>
      </c>
      <c r="O18" s="17">
        <f>O20+O23</f>
        <v>5659</v>
      </c>
      <c r="P18" s="17">
        <f>P20+P23</f>
        <v>0</v>
      </c>
      <c r="Q18" s="17">
        <f>Q20+Q23</f>
        <v>58315.9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68824</v>
      </c>
      <c r="D20" s="18">
        <f>D21+D22</f>
        <v>68824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5841.700000000001</v>
      </c>
      <c r="J20" s="18">
        <f>J21+J22</f>
        <v>3840</v>
      </c>
      <c r="K20" s="18">
        <f>K21+K22</f>
        <v>3693</v>
      </c>
      <c r="L20" s="18">
        <f>L21+L22</f>
        <v>13374.7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-723.4</v>
      </c>
      <c r="J21" s="22">
        <v>333</v>
      </c>
      <c r="K21" s="22">
        <v>685</v>
      </c>
      <c r="L21" s="22">
        <f aca="true" t="shared" si="3" ref="L21:L22">I21+J21+K21</f>
        <v>294.6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63324</v>
      </c>
      <c r="D22" s="22">
        <f t="shared" si="1"/>
        <v>63324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6565.1</v>
      </c>
      <c r="J22" s="22">
        <v>3507</v>
      </c>
      <c r="K22" s="22">
        <v>3008</v>
      </c>
      <c r="L22" s="22">
        <f t="shared" si="3"/>
        <v>13080.1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218507.2</v>
      </c>
      <c r="D23" s="18">
        <f>D25+D24</f>
        <v>218507.2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14524</v>
      </c>
      <c r="J23" s="18">
        <f>J25+J24</f>
        <v>1718</v>
      </c>
      <c r="K23" s="18">
        <f>K25+K24</f>
        <v>2397</v>
      </c>
      <c r="L23" s="18">
        <f>L25+L24</f>
        <v>18639</v>
      </c>
      <c r="M23" s="18">
        <f>M25+M24</f>
        <v>40293.9</v>
      </c>
      <c r="N23" s="18">
        <f>N25+N24</f>
        <v>1720</v>
      </c>
      <c r="O23" s="18">
        <f>O25+O24</f>
        <v>2018</v>
      </c>
      <c r="P23" s="18">
        <f>P25+P24</f>
        <v>0</v>
      </c>
      <c r="Q23" s="18">
        <f>Q25+Q24</f>
        <v>44031.9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31038.6</v>
      </c>
      <c r="D24" s="22">
        <f aca="true" t="shared" si="6" ref="D24:D25">H24+L24+Q24+U24</f>
        <v>31038.6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894</v>
      </c>
      <c r="J24" s="22">
        <v>894</v>
      </c>
      <c r="K24" s="22">
        <v>897</v>
      </c>
      <c r="L24" s="22">
        <f aca="true" t="shared" si="8" ref="L24:L25">I24+J24+K24</f>
        <v>2685</v>
      </c>
      <c r="M24" s="22">
        <v>20895</v>
      </c>
      <c r="N24" s="22">
        <v>897</v>
      </c>
      <c r="O24" s="22">
        <v>1195</v>
      </c>
      <c r="P24" s="22"/>
      <c r="Q24" s="22">
        <f aca="true" t="shared" si="9" ref="Q24:Q25">M24+N24+O24</f>
        <v>22987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187468.6</v>
      </c>
      <c r="D25" s="22">
        <f t="shared" si="6"/>
        <v>187468.6</v>
      </c>
      <c r="E25" s="25">
        <v>82178.8</v>
      </c>
      <c r="F25" s="25">
        <v>62927.9</v>
      </c>
      <c r="G25" s="25">
        <v>2895</v>
      </c>
      <c r="H25" s="22">
        <f t="shared" si="7"/>
        <v>148001.7</v>
      </c>
      <c r="I25" s="22">
        <v>13630</v>
      </c>
      <c r="J25" s="22">
        <v>824</v>
      </c>
      <c r="K25" s="22">
        <v>1500</v>
      </c>
      <c r="L25" s="22">
        <f t="shared" si="8"/>
        <v>15954</v>
      </c>
      <c r="M25" s="22">
        <v>19398.9</v>
      </c>
      <c r="N25" s="22">
        <v>823</v>
      </c>
      <c r="O25" s="22">
        <v>823</v>
      </c>
      <c r="P25" s="22"/>
      <c r="Q25" s="22">
        <f t="shared" si="9"/>
        <v>21044.9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292065.2</v>
      </c>
      <c r="D26" s="18">
        <f>D28+D30+D32+D34+D36</f>
        <v>292065.2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26052.7</v>
      </c>
      <c r="J26" s="18">
        <f>J28+J30+J32+J34+J36</f>
        <v>18500</v>
      </c>
      <c r="K26" s="18">
        <f>K28+K30+K32+K34+K36</f>
        <v>20252</v>
      </c>
      <c r="L26" s="18">
        <f>L28+L30+L32+L34+L36</f>
        <v>64804.7</v>
      </c>
      <c r="M26" s="18">
        <f>M28+M30+M32+M34+M36</f>
        <v>43035.9</v>
      </c>
      <c r="N26" s="18">
        <f>N28+N30+N32+N34+N36</f>
        <v>36086</v>
      </c>
      <c r="O26" s="18">
        <f>O28+O30+O32+O34+O36</f>
        <v>47552</v>
      </c>
      <c r="P26" s="18">
        <f>P28+P30+P32+P34+P36</f>
        <v>0</v>
      </c>
      <c r="Q26" s="18">
        <f>Q28+Q30+Q32+Q34+Q36</f>
        <v>126673.9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153737.6</v>
      </c>
      <c r="D28" s="18">
        <f>D29</f>
        <v>153737.6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21265</v>
      </c>
      <c r="J28" s="18">
        <f>J29</f>
        <v>11000</v>
      </c>
      <c r="K28" s="18">
        <f>K29</f>
        <v>11000</v>
      </c>
      <c r="L28" s="18">
        <f>L29</f>
        <v>43265</v>
      </c>
      <c r="M28" s="18">
        <f>M29</f>
        <v>11000</v>
      </c>
      <c r="N28" s="18">
        <f>N29</f>
        <v>17586</v>
      </c>
      <c r="O28" s="18">
        <f>O29</f>
        <v>27996</v>
      </c>
      <c r="P28" s="18">
        <f>P29</f>
        <v>0</v>
      </c>
      <c r="Q28" s="18">
        <f>Q29</f>
        <v>56582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153737.6</v>
      </c>
      <c r="D29" s="22">
        <f>H29+L29+Q29+U29</f>
        <v>153737.6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21265</v>
      </c>
      <c r="J29" s="22">
        <v>11000</v>
      </c>
      <c r="K29" s="22">
        <v>11000</v>
      </c>
      <c r="L29" s="22">
        <f>I29+J29+K29</f>
        <v>43265</v>
      </c>
      <c r="M29" s="22">
        <v>11000</v>
      </c>
      <c r="N29" s="22">
        <v>17586</v>
      </c>
      <c r="O29" s="22">
        <v>27996</v>
      </c>
      <c r="P29" s="22"/>
      <c r="Q29" s="22">
        <f>M29+N29+O29</f>
        <v>56582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1644</v>
      </c>
      <c r="J30" s="18">
        <f>J31</f>
        <v>3500</v>
      </c>
      <c r="K30" s="18">
        <f>K31</f>
        <v>3500</v>
      </c>
      <c r="L30" s="18">
        <f>L31</f>
        <v>8644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27">
        <f t="shared" si="11"/>
        <v>47270.4</v>
      </c>
      <c r="D31" s="27">
        <f>H31+L31+Q31+U31</f>
        <v>47270.4</v>
      </c>
      <c r="E31" s="27">
        <v>2641</v>
      </c>
      <c r="F31" s="27">
        <v>4191</v>
      </c>
      <c r="G31" s="27">
        <v>5524</v>
      </c>
      <c r="H31" s="27">
        <f>E31+F31+G31</f>
        <v>12356</v>
      </c>
      <c r="I31" s="27">
        <v>1644</v>
      </c>
      <c r="J31" s="27">
        <v>3500</v>
      </c>
      <c r="K31" s="27">
        <v>3500</v>
      </c>
      <c r="L31" s="27">
        <f>I31+J31+K31</f>
        <v>8644</v>
      </c>
      <c r="M31" s="27">
        <v>4482.9</v>
      </c>
      <c r="N31" s="27">
        <v>4500</v>
      </c>
      <c r="O31" s="27">
        <v>4500</v>
      </c>
      <c r="P31" s="27"/>
      <c r="Q31" s="27">
        <f>M31+N31+O31</f>
        <v>13482.9</v>
      </c>
      <c r="R31" s="27">
        <v>4500</v>
      </c>
      <c r="S31" s="27">
        <v>4500</v>
      </c>
      <c r="T31" s="27">
        <v>3787.5</v>
      </c>
      <c r="U31" s="27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91000.2</v>
      </c>
      <c r="D36" s="18">
        <f>D37</f>
        <v>91000.2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3143.7</v>
      </c>
      <c r="J36" s="18">
        <f>J37</f>
        <v>4000</v>
      </c>
      <c r="K36" s="18">
        <f>K37</f>
        <v>5752</v>
      </c>
      <c r="L36" s="18">
        <f>L37</f>
        <v>12895.7</v>
      </c>
      <c r="M36" s="18">
        <f>M37</f>
        <v>27553</v>
      </c>
      <c r="N36" s="18">
        <f>N37</f>
        <v>14000</v>
      </c>
      <c r="O36" s="18">
        <f>O37</f>
        <v>15002</v>
      </c>
      <c r="P36" s="18">
        <f>P37</f>
        <v>0</v>
      </c>
      <c r="Q36" s="18">
        <f>Q37</f>
        <v>56555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27">
        <f t="shared" si="12"/>
        <v>91000.2</v>
      </c>
      <c r="D37" s="27">
        <f>H37+L37+Q37+U37</f>
        <v>91000.2</v>
      </c>
      <c r="E37" s="27">
        <v>1076</v>
      </c>
      <c r="F37" s="27">
        <v>4808.5</v>
      </c>
      <c r="G37" s="27">
        <v>3253</v>
      </c>
      <c r="H37" s="27">
        <f>E37+F37+G37</f>
        <v>9137.5</v>
      </c>
      <c r="I37" s="27">
        <v>3143.7</v>
      </c>
      <c r="J37" s="27">
        <v>4000</v>
      </c>
      <c r="K37" s="27">
        <v>5752</v>
      </c>
      <c r="L37" s="27">
        <f>I37+J37+K37</f>
        <v>12895.7</v>
      </c>
      <c r="M37" s="27">
        <v>27553</v>
      </c>
      <c r="N37" s="27">
        <v>14000</v>
      </c>
      <c r="O37" s="27">
        <v>15002</v>
      </c>
      <c r="P37" s="27"/>
      <c r="Q37" s="27">
        <f>M37+N37+O37</f>
        <v>56555</v>
      </c>
      <c r="R37" s="27">
        <v>4412</v>
      </c>
      <c r="S37" s="27">
        <v>4000</v>
      </c>
      <c r="T37" s="27">
        <v>4000</v>
      </c>
      <c r="U37" s="27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-4734</v>
      </c>
      <c r="D38" s="18">
        <f>D18-D26</f>
        <v>-4734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-5687</v>
      </c>
      <c r="J38" s="18">
        <f>J18-J26</f>
        <v>-12942</v>
      </c>
      <c r="K38" s="18">
        <f>K18-K26</f>
        <v>-14162</v>
      </c>
      <c r="L38" s="18">
        <f>L18-L26</f>
        <v>-32791</v>
      </c>
      <c r="M38" s="18">
        <f>M18-M26</f>
        <v>4044</v>
      </c>
      <c r="N38" s="18">
        <f>N18-N26</f>
        <v>-30509</v>
      </c>
      <c r="O38" s="18">
        <f>O18-O26</f>
        <v>-41893</v>
      </c>
      <c r="P38" s="18">
        <f>P18-P26</f>
        <v>0</v>
      </c>
      <c r="Q38" s="18">
        <f>Q18-Q26</f>
        <v>-68358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4734</v>
      </c>
      <c r="D39" s="18">
        <f>-D38</f>
        <v>4734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5687</v>
      </c>
      <c r="J39" s="18">
        <f>-J38</f>
        <v>12942</v>
      </c>
      <c r="K39" s="18">
        <f>-K38</f>
        <v>14162</v>
      </c>
      <c r="L39" s="18">
        <f>-L38</f>
        <v>32791</v>
      </c>
      <c r="M39" s="18">
        <f>-M38</f>
        <v>-4044</v>
      </c>
      <c r="N39" s="18">
        <f>-N38</f>
        <v>30509</v>
      </c>
      <c r="O39" s="18">
        <f>-O38</f>
        <v>41893</v>
      </c>
      <c r="P39" s="18">
        <f>-P38</f>
        <v>0</v>
      </c>
      <c r="Q39" s="18">
        <f>-Q38</f>
        <v>68358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255526.6</v>
      </c>
      <c r="D40" s="22">
        <f>-(D21+D24-(D29+D31+D33+D35+D37))</f>
        <v>255526.6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25882.100000000002</v>
      </c>
      <c r="J40" s="22">
        <f>-(J21+J24-(J29+J31+J33+J35+J37))</f>
        <v>17273</v>
      </c>
      <c r="K40" s="22">
        <f>-(K21+K24-(K29+K31+K33+K35+K37))</f>
        <v>18670</v>
      </c>
      <c r="L40" s="22">
        <f>-(L21+L24-(L29+L31+L33+L35+L37))</f>
        <v>61825.1</v>
      </c>
      <c r="M40" s="22">
        <f>-(M21+M24-(M29+M31+M33+M35+M37))</f>
        <v>21808.9</v>
      </c>
      <c r="N40" s="22">
        <f>-(N21+N24-(N29+N31+N33+N35+N37))</f>
        <v>34786</v>
      </c>
      <c r="O40" s="22">
        <f>-(O21+O24-(O29+O31+O33+O35+O37))</f>
        <v>45672</v>
      </c>
      <c r="P40" s="22">
        <f>-(P21+P24-(P29+P31+P33+P35+P37))</f>
        <v>0</v>
      </c>
      <c r="Q40" s="22">
        <f>-(Q21+Q24-(Q29+Q31+Q33+Q35+Q37))</f>
        <v>102266.9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-250792.6</v>
      </c>
      <c r="D41" s="22">
        <f>-(D22+D25-(0))</f>
        <v>-250792.6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-20195.1</v>
      </c>
      <c r="J41" s="22">
        <f>-(J22+J25-(0))</f>
        <v>-4331</v>
      </c>
      <c r="K41" s="22">
        <f>-(K22+K25-(0))</f>
        <v>-4508</v>
      </c>
      <c r="L41" s="22">
        <f>-(L22+L25-(0))</f>
        <v>-29034.1</v>
      </c>
      <c r="M41" s="22">
        <f>-(M22+M25-(0))</f>
        <v>-25852.9</v>
      </c>
      <c r="N41" s="22">
        <f>-(N22+N25-(0))</f>
        <v>-4277</v>
      </c>
      <c r="O41" s="22">
        <f>-(O22+O25-(0))</f>
        <v>-3779</v>
      </c>
      <c r="P41" s="22">
        <f>-(P22+P25-(0))</f>
        <v>0</v>
      </c>
      <c r="Q41" s="22">
        <f>-(Q22+Q25-(0))</f>
        <v>-33908.9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-287331.2</v>
      </c>
      <c r="D42" s="18">
        <f>-D18</f>
        <v>-287331.2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-20365.7</v>
      </c>
      <c r="J42" s="18">
        <f>-J18</f>
        <v>-5558</v>
      </c>
      <c r="K42" s="18">
        <f>-K18</f>
        <v>-6090</v>
      </c>
      <c r="L42" s="18">
        <f>-L18</f>
        <v>-32013.7</v>
      </c>
      <c r="M42" s="18">
        <f>-M18</f>
        <v>-47079.9</v>
      </c>
      <c r="N42" s="18">
        <f>-N18</f>
        <v>-5577</v>
      </c>
      <c r="O42" s="18">
        <f>-O18</f>
        <v>-5659</v>
      </c>
      <c r="P42" s="18">
        <f>-P18</f>
        <v>0</v>
      </c>
      <c r="Q42" s="18">
        <f>-Q18</f>
        <v>-58315.9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-250792.6</v>
      </c>
      <c r="D44" s="22">
        <f>-(D22+D25)</f>
        <v>-250792.6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-7459.1</v>
      </c>
      <c r="J44" s="22">
        <f>-(J22+J24)</f>
        <v>-4401</v>
      </c>
      <c r="K44" s="22">
        <f>-(K22+K24)</f>
        <v>-3905</v>
      </c>
      <c r="L44" s="22">
        <f>-(L22+L24)</f>
        <v>-15765.1</v>
      </c>
      <c r="M44" s="22">
        <f>-(M22+M24)</f>
        <v>-27349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-35851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-36538.6</v>
      </c>
      <c r="D45" s="22">
        <f>-(D21+D24)</f>
        <v>-36538.6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-12906.6</v>
      </c>
      <c r="J45" s="22">
        <f>-(J21+J25)</f>
        <v>-1157</v>
      </c>
      <c r="K45" s="22">
        <f>-(K21+K25)</f>
        <v>-2185</v>
      </c>
      <c r="L45" s="22">
        <f>-(L21+L25)</f>
        <v>-16248.6</v>
      </c>
      <c r="M45" s="22">
        <f>-(M21+M25)</f>
        <v>-19730.9</v>
      </c>
      <c r="N45" s="22">
        <f>-(N21+N25)</f>
        <v>-1226</v>
      </c>
      <c r="O45" s="22">
        <f>-(O21+O25)</f>
        <v>-1508</v>
      </c>
      <c r="P45" s="22">
        <f>-(P21+P25)</f>
        <v>0</v>
      </c>
      <c r="Q45" s="22">
        <f>-(Q21+Q25)</f>
        <v>-22464.9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8" t="s">
        <v>85</v>
      </c>
      <c r="B48" s="21" t="s">
        <v>86</v>
      </c>
      <c r="C48" s="22">
        <f t="shared" si="13"/>
        <v>0</v>
      </c>
      <c r="D48" s="18"/>
      <c r="E48" s="22"/>
      <c r="F48" s="29"/>
      <c r="G48" s="29"/>
      <c r="H48" s="18"/>
      <c r="I48" s="29"/>
      <c r="J48" s="29"/>
      <c r="K48" s="29"/>
      <c r="L48" s="18"/>
      <c r="M48" s="29"/>
      <c r="N48" s="29"/>
      <c r="O48" s="29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292065.2</v>
      </c>
      <c r="D49" s="18">
        <f>D50</f>
        <v>292065.2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26052.7</v>
      </c>
      <c r="J49" s="18">
        <f>J50</f>
        <v>18500</v>
      </c>
      <c r="K49" s="18">
        <f>K50</f>
        <v>20252</v>
      </c>
      <c r="L49" s="18">
        <f>L50</f>
        <v>64804.7</v>
      </c>
      <c r="M49" s="18">
        <f>M50</f>
        <v>43035.9</v>
      </c>
      <c r="N49" s="18">
        <f>N50</f>
        <v>36086</v>
      </c>
      <c r="O49" s="18">
        <f>O50</f>
        <v>47552</v>
      </c>
      <c r="P49" s="18">
        <f>P50</f>
        <v>0</v>
      </c>
      <c r="Q49" s="18">
        <f>Q50</f>
        <v>126673.9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292065.2</v>
      </c>
      <c r="D50" s="22">
        <f>D29+D31+D33+D35+D37</f>
        <v>292065.2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26052.7</v>
      </c>
      <c r="J50" s="22">
        <f>J29+J31+J33+J35+J37</f>
        <v>18500</v>
      </c>
      <c r="K50" s="22">
        <f>K29+K31+K33+K35+K37</f>
        <v>20252</v>
      </c>
      <c r="L50" s="22">
        <f>L29+L31+L33+L35+L37</f>
        <v>64804.7</v>
      </c>
      <c r="M50" s="22">
        <f>M29+M31+M33+M35+M37</f>
        <v>43035.9</v>
      </c>
      <c r="N50" s="22">
        <f>N29+N31+N33+N35+N37</f>
        <v>36086</v>
      </c>
      <c r="O50" s="22">
        <f>O29+O31+O33+O35+O37</f>
        <v>47552</v>
      </c>
      <c r="P50" s="22">
        <f>P29+P31+P33+P35+P37</f>
        <v>0</v>
      </c>
      <c r="Q50" s="22">
        <f>Q29+Q31+Q33+Q35+Q37</f>
        <v>126673.9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30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22">
        <f>I56</f>
        <v>133383.5</v>
      </c>
      <c r="K55" s="22">
        <f>J56</f>
        <v>120441.5</v>
      </c>
      <c r="L55" s="22">
        <f>I55</f>
        <v>139070.5</v>
      </c>
      <c r="M55" s="22">
        <f>K56</f>
        <v>106279.5</v>
      </c>
      <c r="N55" s="22">
        <f>M56</f>
        <v>110323.5</v>
      </c>
      <c r="O55" s="22">
        <f>N56</f>
        <v>79814.5</v>
      </c>
      <c r="P55" s="22">
        <f>O56</f>
        <v>37921.5</v>
      </c>
      <c r="Q55" s="22">
        <f>M55</f>
        <v>106279.5</v>
      </c>
      <c r="R55" s="22">
        <f>O56</f>
        <v>37921.5</v>
      </c>
      <c r="S55" s="22">
        <f>R56</f>
        <v>30350.6</v>
      </c>
      <c r="T55" s="22">
        <f>S56</f>
        <v>20378.6</v>
      </c>
      <c r="U55" s="22">
        <f>R55</f>
        <v>37921.5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30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18">
        <f>I55+I18-I26-I52</f>
        <v>133383.5</v>
      </c>
      <c r="J56" s="18">
        <f>J55+J18-J26-J52</f>
        <v>120441.5</v>
      </c>
      <c r="K56" s="18">
        <f>K55+K18-K26-K52</f>
        <v>106279.5</v>
      </c>
      <c r="L56" s="18">
        <f>L55+L18-L26-L52</f>
        <v>106279.50000000001</v>
      </c>
      <c r="M56" s="18">
        <f>M55+M18-M26-M52</f>
        <v>110323.5</v>
      </c>
      <c r="N56" s="18">
        <f>N55+N18-N26-N52</f>
        <v>79814.5</v>
      </c>
      <c r="O56" s="18">
        <f>O55+O18-O26-O52</f>
        <v>37921.5</v>
      </c>
      <c r="P56" s="18">
        <f>P55+P18-P26-P52</f>
        <v>37921.5</v>
      </c>
      <c r="Q56" s="18">
        <f>Q55+Q18-Q26-Q52</f>
        <v>37921.5</v>
      </c>
      <c r="R56" s="18">
        <f>R55+R18-R26-R52</f>
        <v>30350.6</v>
      </c>
      <c r="S56" s="18">
        <f>S55+S18-S26-S52</f>
        <v>20378.6</v>
      </c>
      <c r="T56" s="18">
        <f>T55+T18-T26-T52</f>
        <v>4527</v>
      </c>
      <c r="U56" s="18">
        <f>U55+U18-U26-U52</f>
        <v>4527.000000000007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30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5687</v>
      </c>
      <c r="J57" s="22">
        <f>J55-J56</f>
        <v>12942</v>
      </c>
      <c r="K57" s="22">
        <f>K55-K56</f>
        <v>14162</v>
      </c>
      <c r="L57" s="22">
        <f>L55-L56</f>
        <v>32790.999999999985</v>
      </c>
      <c r="M57" s="22">
        <f>M55-M56</f>
        <v>-4044</v>
      </c>
      <c r="N57" s="22">
        <f>N55-N56</f>
        <v>30509</v>
      </c>
      <c r="O57" s="22">
        <f>O55-O56</f>
        <v>41893</v>
      </c>
      <c r="P57" s="18">
        <f>P55-P56</f>
        <v>0</v>
      </c>
      <c r="Q57" s="22">
        <f>Q55-Q56</f>
        <v>68358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1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2"/>
      <c r="B59" s="33"/>
      <c r="C59" s="34"/>
      <c r="D59" s="35"/>
      <c r="E59" s="36"/>
      <c r="F59" s="36"/>
      <c r="G59" s="36"/>
      <c r="H59" s="35"/>
      <c r="I59" s="36"/>
      <c r="J59" s="36"/>
      <c r="K59" s="36"/>
      <c r="L59" s="35"/>
      <c r="M59" s="36"/>
      <c r="N59" s="36"/>
      <c r="O59" s="36"/>
      <c r="P59" s="35"/>
      <c r="Q59" s="35"/>
      <c r="R59" s="36"/>
      <c r="S59" s="36"/>
      <c r="T59" s="36"/>
      <c r="U59" s="35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7"/>
      <c r="B60" s="38" t="s">
        <v>103</v>
      </c>
      <c r="C60" s="38"/>
      <c r="D60" s="38"/>
      <c r="E60" s="38"/>
      <c r="F60" s="38"/>
      <c r="G60" s="38"/>
      <c r="H60" s="39"/>
      <c r="I60" s="40"/>
      <c r="J60" s="11"/>
      <c r="K60" s="41"/>
      <c r="L60" s="37"/>
      <c r="M60" s="42"/>
      <c r="N60" s="42"/>
      <c r="O60" s="37"/>
      <c r="P60" s="37"/>
      <c r="Q60" s="43" t="s">
        <v>104</v>
      </c>
      <c r="R60" s="43"/>
      <c r="S60" s="43"/>
      <c r="T60" s="43"/>
      <c r="U60" s="37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42"/>
      <c r="N61" s="42"/>
      <c r="O61" s="37"/>
      <c r="P61" s="37"/>
      <c r="Q61" s="37"/>
      <c r="R61" s="37"/>
      <c r="S61" s="37"/>
      <c r="T61" s="37"/>
      <c r="U61" s="37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4"/>
      <c r="C62" s="44"/>
      <c r="D62" s="45" t="s">
        <v>105</v>
      </c>
      <c r="E62" s="40"/>
      <c r="F62" s="40"/>
      <c r="G62" s="40"/>
      <c r="H62" s="40"/>
      <c r="I62" s="40"/>
      <c r="J62" s="41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6" t="s">
        <v>107</v>
      </c>
      <c r="C63" s="46"/>
      <c r="D63" s="46"/>
      <c r="E63" s="46"/>
      <c r="F63" s="46"/>
      <c r="G63" s="46"/>
      <c r="H63" s="46"/>
      <c r="I63" s="5"/>
      <c r="J63" s="5"/>
      <c r="K63" s="5"/>
      <c r="L63" s="5"/>
      <c r="M63" s="5"/>
      <c r="N63" s="5"/>
      <c r="O63" s="47"/>
      <c r="P63" s="5"/>
      <c r="Q63" s="48" t="s">
        <v>108</v>
      </c>
      <c r="R63" s="48"/>
      <c r="S63" s="48"/>
      <c r="T63" s="48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9"/>
      <c r="D64" s="11"/>
      <c r="E64" s="49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9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9">
        <f>C20+C47</f>
        <v>68824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9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2019-01-10T12:35:55Z</cp:lastPrinted>
  <dcterms:created xsi:type="dcterms:W3CDTF">2011-02-18T08:58:48Z</dcterms:created>
  <dcterms:modified xsi:type="dcterms:W3CDTF">2019-04-08T12:46:39Z</dcterms:modified>
  <cp:category/>
  <cp:version/>
  <cp:contentType/>
  <cp:contentStatus/>
  <cp:revision>31</cp:revision>
</cp:coreProperties>
</file>