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" sheetId="1" r:id="rId1"/>
  </sheets>
  <definedNames>
    <definedName name="_xlnm.Print_Titles" localSheetId="0">('май'!$A:$B,'май'!$12:$14)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<sst xmlns="http://schemas.openxmlformats.org/spreadsheetml/2006/main" count="124" uniqueCount="109">
  <si>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</si>
  <si>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</si>
  <si>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</si>
  <si>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</si>
  <si>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"01"июня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</si>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</sst>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J56" sqref="J56"/>
    </sheetView>
  </sheetViews>
  <sheetFormatPr defaultColWidth="8.00390625" defaultRowHeight="12.75"/>
  <cols>
    <col min="1" max="1" width="26.625" style="0" customWidth="1"/>
    <col min="2" max="2" width="5.875" style="0" customWidth="1"/>
    <col min="3" max="3" width="12.50390625" style="0" customWidth="1"/>
    <col min="4" max="4" width="13.125" style="0" customWidth="1"/>
    <col min="5" max="5" width="9.50390625" style="0" customWidth="1"/>
    <col min="6" max="6" width="10.0039062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25390625" style="0" customWidth="1"/>
    <col min="12" max="12" width="12.00390625" style="0" customWidth="1"/>
    <col min="13" max="13" width="13.125" style="0" customWidth="1"/>
    <col min="14" max="14" width="12.25390625" style="0" customWidth="1"/>
    <col min="15" max="15" width="10.50390625" style="0" customWidth="1"/>
    <col min="16" max="16" width="13.50390625" style="0" hidden="1" customWidth="1"/>
    <col min="17" max="17" width="10.875" style="0" customWidth="1"/>
    <col min="18" max="18" width="10.253906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50390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229240.23</v>
      </c>
      <c r="D18" s="24">
        <f>H18+L18+Q18+U18</f>
        <v>229240.23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7367.530000000001</v>
      </c>
      <c r="L18" s="24">
        <f>L20+L23</f>
        <v>38860.53</v>
      </c>
      <c r="M18" s="24">
        <f>M20+M23</f>
        <v>33384.8</v>
      </c>
      <c r="N18" s="24">
        <f>N20+N23</f>
        <v>33458</v>
      </c>
      <c r="O18" s="24">
        <f>O20+O23</f>
        <v>27215</v>
      </c>
      <c r="P18" s="24">
        <f>P20+P23</f>
        <v>0</v>
      </c>
      <c r="Q18" s="24">
        <f>Q20+Q23</f>
        <v>94057.8</v>
      </c>
      <c r="R18" s="24">
        <f>R20+R23</f>
        <v>30684</v>
      </c>
      <c r="S18" s="24">
        <f>S20+S23</f>
        <v>20614</v>
      </c>
      <c r="T18" s="24">
        <f>T20+T23</f>
        <v>15547.9</v>
      </c>
      <c r="U18" s="24">
        <f>U20+U23</f>
        <v>66845.9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73732</v>
      </c>
      <c r="D20" s="25">
        <f>D21+D22</f>
        <v>73732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4092</v>
      </c>
      <c r="L20" s="25">
        <f>L21+L22</f>
        <v>16109</v>
      </c>
      <c r="M20" s="25">
        <f>M21+M22</f>
        <v>5494</v>
      </c>
      <c r="N20" s="25">
        <f>N21+N22</f>
        <v>4044</v>
      </c>
      <c r="O20" s="25">
        <f>O21+O22</f>
        <v>4302</v>
      </c>
      <c r="P20" s="25">
        <f>P21+P22</f>
        <v>0</v>
      </c>
      <c r="Q20" s="25">
        <f>Q21+Q22</f>
        <v>13840</v>
      </c>
      <c r="R20" s="25">
        <f>R21+R22</f>
        <v>8772</v>
      </c>
      <c r="S20" s="25">
        <f>S21+S22</f>
        <v>7202</v>
      </c>
      <c r="T20" s="25">
        <f>T21+T22</f>
        <v>4069</v>
      </c>
      <c r="U20" s="25">
        <f>U21+U22</f>
        <v>20043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14082</v>
      </c>
      <c r="D21" s="26">
        <f aca="true" t="shared" si="1" ref="D21:D22">H21+L21+Q21+U21</f>
        <v>14082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316</v>
      </c>
      <c r="K21" s="26">
        <v>526</v>
      </c>
      <c r="L21" s="26">
        <f aca="true" t="shared" si="3" ref="L21:L22">I21+J21+K21</f>
        <v>1558</v>
      </c>
      <c r="M21" s="26">
        <v>185</v>
      </c>
      <c r="N21" s="26">
        <v>168</v>
      </c>
      <c r="O21" s="26">
        <v>426</v>
      </c>
      <c r="P21" s="26"/>
      <c r="Q21" s="26">
        <f aca="true" t="shared" si="4" ref="Q21:Q22">M21+N21+O21</f>
        <v>779</v>
      </c>
      <c r="R21" s="26">
        <v>196</v>
      </c>
      <c r="S21" s="26">
        <v>226</v>
      </c>
      <c r="T21" s="26">
        <v>480</v>
      </c>
      <c r="U21" s="26">
        <f aca="true" t="shared" si="5" ref="U21:U22">R21+S21+T21</f>
        <v>902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59650</v>
      </c>
      <c r="D22" s="26">
        <f t="shared" si="1"/>
        <v>59650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3215</v>
      </c>
      <c r="K22" s="26">
        <v>3566</v>
      </c>
      <c r="L22" s="26">
        <f t="shared" si="3"/>
        <v>14551</v>
      </c>
      <c r="M22" s="26">
        <v>5309</v>
      </c>
      <c r="N22" s="26">
        <v>3876</v>
      </c>
      <c r="O22" s="26">
        <v>3876</v>
      </c>
      <c r="P22" s="26"/>
      <c r="Q22" s="26">
        <f t="shared" si="4"/>
        <v>13061</v>
      </c>
      <c r="R22" s="26">
        <v>8576</v>
      </c>
      <c r="S22" s="26">
        <v>6976</v>
      </c>
      <c r="T22" s="26">
        <v>3589</v>
      </c>
      <c r="U22" s="26">
        <f t="shared" si="5"/>
        <v>19141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155508.23</v>
      </c>
      <c r="D23" s="25">
        <f>D25+D24</f>
        <v>155508.23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3275.53</v>
      </c>
      <c r="L23" s="25">
        <f>L25+L24</f>
        <v>22751.53</v>
      </c>
      <c r="M23" s="25">
        <f>M25+M24</f>
        <v>27890.8</v>
      </c>
      <c r="N23" s="25">
        <f>N25+N24</f>
        <v>29414</v>
      </c>
      <c r="O23" s="25">
        <f>O25+O24</f>
        <v>22913</v>
      </c>
      <c r="P23" s="25">
        <f>P25+P24</f>
        <v>0</v>
      </c>
      <c r="Q23" s="25">
        <f>Q25+Q24</f>
        <v>80217.8</v>
      </c>
      <c r="R23" s="25">
        <f>R25+R24</f>
        <v>21912</v>
      </c>
      <c r="S23" s="25">
        <f>S25+S24</f>
        <v>13412</v>
      </c>
      <c r="T23" s="25">
        <f>T25+T24</f>
        <v>11478.9</v>
      </c>
      <c r="U23" s="25">
        <f>U25+U24</f>
        <v>46802.9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20441.9</v>
      </c>
      <c r="D24" s="26">
        <f aca="true" t="shared" si="6" ref="D24:D25">H24+L24+Q24+U24</f>
        <v>20441.9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1</v>
      </c>
      <c r="K24" s="26">
        <v>1094</v>
      </c>
      <c r="L24" s="26">
        <f aca="true" t="shared" si="8" ref="L24:L25">I24+J24+K24</f>
        <v>2763</v>
      </c>
      <c r="M24" s="26">
        <v>853</v>
      </c>
      <c r="N24" s="26">
        <v>10853</v>
      </c>
      <c r="O24" s="26">
        <v>852</v>
      </c>
      <c r="P24" s="26"/>
      <c r="Q24" s="26">
        <f aca="true" t="shared" si="9" ref="Q24:Q25">M24+N24+O24</f>
        <v>12558</v>
      </c>
      <c r="R24" s="26">
        <v>852</v>
      </c>
      <c r="S24" s="26">
        <v>852</v>
      </c>
      <c r="T24" s="26">
        <v>917.9</v>
      </c>
      <c r="U24" s="26">
        <f aca="true" t="shared" si="10" ref="U24:U25">R24+S24+T24</f>
        <v>2621.9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135066.33000000002</v>
      </c>
      <c r="D25" s="26">
        <f t="shared" si="6"/>
        <v>135066.33000000002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17163</v>
      </c>
      <c r="K25" s="26">
        <v>2181.53</v>
      </c>
      <c r="L25" s="26">
        <f t="shared" si="8"/>
        <v>19988.53</v>
      </c>
      <c r="M25" s="26">
        <v>27037.8</v>
      </c>
      <c r="N25" s="26">
        <v>18561</v>
      </c>
      <c r="O25" s="26">
        <v>22061</v>
      </c>
      <c r="P25" s="26"/>
      <c r="Q25" s="26">
        <f t="shared" si="9"/>
        <v>67659.8</v>
      </c>
      <c r="R25" s="26">
        <v>21060</v>
      </c>
      <c r="S25" s="26">
        <v>12560</v>
      </c>
      <c r="T25" s="26">
        <v>10561</v>
      </c>
      <c r="U25" s="26">
        <f t="shared" si="10"/>
        <v>44181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227978.22999999998</v>
      </c>
      <c r="D26" s="25">
        <f>D28+D30+D32+D34+D36</f>
        <v>227978.22999999998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13336</v>
      </c>
      <c r="L26" s="25">
        <f>L28+L30+L32+L34+L36</f>
        <v>30040</v>
      </c>
      <c r="M26" s="25">
        <f>M28+M30+M32+M34+M36</f>
        <v>32828.229999999996</v>
      </c>
      <c r="N26" s="25">
        <f>N28+N30+N32+N34+N36</f>
        <v>40767</v>
      </c>
      <c r="O26" s="25">
        <f>O28+O30+O32+O34+O36</f>
        <v>34254.87</v>
      </c>
      <c r="P26" s="25">
        <f>P28+P30+P32+P34+P36</f>
        <v>0</v>
      </c>
      <c r="Q26" s="25">
        <f>Q28+Q30+Q32+Q34+Q36</f>
        <v>107850.1</v>
      </c>
      <c r="R26" s="25">
        <f>R28+R30+R32+R34+R36</f>
        <v>29351.1</v>
      </c>
      <c r="S26" s="25">
        <f>S28+S30+S32+S34+S36</f>
        <v>23455</v>
      </c>
      <c r="T26" s="25">
        <f>T28+T30+T32+T34+T36</f>
        <v>20099.03</v>
      </c>
      <c r="U26" s="25">
        <f>U28+U30+U32+U34+U36</f>
        <v>72905.13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97809</v>
      </c>
      <c r="D28" s="25">
        <f>D29</f>
        <v>97809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6000</v>
      </c>
      <c r="L28" s="25">
        <f>L29</f>
        <v>6000</v>
      </c>
      <c r="M28" s="25">
        <f>M29</f>
        <v>8843</v>
      </c>
      <c r="N28" s="25">
        <f>N29</f>
        <v>21843</v>
      </c>
      <c r="O28" s="25">
        <f>O29</f>
        <v>16843</v>
      </c>
      <c r="P28" s="25">
        <f>P29</f>
        <v>0</v>
      </c>
      <c r="Q28" s="25">
        <f>Q29</f>
        <v>47529</v>
      </c>
      <c r="R28" s="25">
        <f>R29</f>
        <v>15843</v>
      </c>
      <c r="S28" s="25">
        <f>S29</f>
        <v>15843</v>
      </c>
      <c r="T28" s="25">
        <f>T29</f>
        <v>12594</v>
      </c>
      <c r="U28" s="25">
        <f>U29</f>
        <v>44280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97809</v>
      </c>
      <c r="D29" s="26">
        <f>H29+L29+Q29+U29</f>
        <v>97809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6000</v>
      </c>
      <c r="L29" s="26">
        <f>I29+J29+K29</f>
        <v>6000</v>
      </c>
      <c r="M29" s="26">
        <v>8843</v>
      </c>
      <c r="N29" s="26">
        <v>21843</v>
      </c>
      <c r="O29" s="26">
        <v>16843</v>
      </c>
      <c r="P29" s="26"/>
      <c r="Q29" s="26">
        <f>M29+N29+O29</f>
        <v>47529</v>
      </c>
      <c r="R29" s="26">
        <v>15843</v>
      </c>
      <c r="S29" s="26">
        <v>15843</v>
      </c>
      <c r="T29" s="26">
        <v>12594</v>
      </c>
      <c r="U29" s="26">
        <f>R29+S29+T29</f>
        <v>44280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51127.9</v>
      </c>
      <c r="D30" s="25">
        <f>D31</f>
        <v>51127.9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4458</v>
      </c>
      <c r="L30" s="25">
        <f>L31</f>
        <v>13149</v>
      </c>
      <c r="M30" s="25">
        <f>M31</f>
        <v>3612</v>
      </c>
      <c r="N30" s="25">
        <f>N31</f>
        <v>3612</v>
      </c>
      <c r="O30" s="25">
        <f>O31</f>
        <v>3612</v>
      </c>
      <c r="P30" s="25">
        <f>P31</f>
        <v>0</v>
      </c>
      <c r="Q30" s="25">
        <f>Q31</f>
        <v>10836</v>
      </c>
      <c r="R30" s="25">
        <f>R31</f>
        <v>9508.1</v>
      </c>
      <c r="S30" s="25">
        <f>S31</f>
        <v>3612</v>
      </c>
      <c r="T30" s="25">
        <f>T31</f>
        <v>4699.8</v>
      </c>
      <c r="U30" s="25">
        <f>U31</f>
        <v>17819.9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51127.9</v>
      </c>
      <c r="D31" s="26">
        <f>H31+L31+Q31+U31</f>
        <v>51127.9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4458</v>
      </c>
      <c r="L31" s="26">
        <f>I31+J31+K31</f>
        <v>13149</v>
      </c>
      <c r="M31" s="26">
        <v>3612</v>
      </c>
      <c r="N31" s="26">
        <v>3612</v>
      </c>
      <c r="O31" s="26">
        <v>3612</v>
      </c>
      <c r="P31" s="26"/>
      <c r="Q31" s="26">
        <f>M31+N31+O31</f>
        <v>10836</v>
      </c>
      <c r="R31" s="26">
        <v>9508.1</v>
      </c>
      <c r="S31" s="26">
        <v>3612</v>
      </c>
      <c r="T31" s="26">
        <v>4699.8</v>
      </c>
      <c r="U31" s="26">
        <f>R31+S31+T31</f>
        <v>17819.9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498</v>
      </c>
      <c r="L32" s="25">
        <f>L33</f>
        <v>498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0</v>
      </c>
      <c r="T32" s="25">
        <f>T33</f>
        <v>0</v>
      </c>
      <c r="U32" s="25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498</v>
      </c>
      <c r="L33" s="26">
        <f>I33+J33+K33</f>
        <v>498</v>
      </c>
      <c r="M33" s="26"/>
      <c r="N33" s="26"/>
      <c r="O33" s="26">
        <v>0</v>
      </c>
      <c r="P33" s="26"/>
      <c r="Q33" s="26">
        <f>M33+N33+O33</f>
        <v>0</v>
      </c>
      <c r="R33" s="26"/>
      <c r="S33" s="26"/>
      <c r="T33" s="26"/>
      <c r="U33" s="26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78533.33</v>
      </c>
      <c r="D36" s="25">
        <f>D37</f>
        <v>78533.33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2380</v>
      </c>
      <c r="L36" s="25">
        <f>L37</f>
        <v>10393</v>
      </c>
      <c r="M36" s="25">
        <f>M37</f>
        <v>20373.23</v>
      </c>
      <c r="N36" s="25">
        <f>N37</f>
        <v>15312</v>
      </c>
      <c r="O36" s="25">
        <f>O37</f>
        <v>13799.87</v>
      </c>
      <c r="P36" s="25">
        <f>P37</f>
        <v>0</v>
      </c>
      <c r="Q36" s="25">
        <f>Q37</f>
        <v>49485.1</v>
      </c>
      <c r="R36" s="25">
        <f>R37</f>
        <v>4000</v>
      </c>
      <c r="S36" s="25">
        <f>S37</f>
        <v>4000</v>
      </c>
      <c r="T36" s="25">
        <f>T37</f>
        <v>2798.23</v>
      </c>
      <c r="U36" s="25">
        <f>U37</f>
        <v>10798.23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78533.33</v>
      </c>
      <c r="D37" s="26">
        <f>H37+L37+Q37+U37</f>
        <v>78533.33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2380</v>
      </c>
      <c r="L37" s="26">
        <f>I37+J37+K37</f>
        <v>10393</v>
      </c>
      <c r="M37" s="26">
        <v>20373.23</v>
      </c>
      <c r="N37" s="26">
        <v>15312</v>
      </c>
      <c r="O37" s="26">
        <v>13799.87</v>
      </c>
      <c r="P37" s="26"/>
      <c r="Q37" s="26">
        <f>M37+N37+O37</f>
        <v>49485.1</v>
      </c>
      <c r="R37" s="26">
        <v>4000</v>
      </c>
      <c r="S37" s="26">
        <v>4000</v>
      </c>
      <c r="T37" s="26">
        <v>2798.23</v>
      </c>
      <c r="U37" s="26">
        <f>R37+S37+T37</f>
        <v>10798.23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1262.000000000029</v>
      </c>
      <c r="D38" s="25">
        <f>D18-D26</f>
        <v>1262.000000000029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-5968.469999999999</v>
      </c>
      <c r="L38" s="25">
        <f>L18-L26</f>
        <v>8820.529999999999</v>
      </c>
      <c r="M38" s="25">
        <f>M18-M26</f>
        <v>556.570000000007</v>
      </c>
      <c r="N38" s="25">
        <f>N18-N26</f>
        <v>-7309</v>
      </c>
      <c r="O38" s="25">
        <f>O18-O26</f>
        <v>-7039.870000000003</v>
      </c>
      <c r="P38" s="25">
        <f>P18-P26</f>
        <v>0</v>
      </c>
      <c r="Q38" s="25">
        <f>Q18-Q26</f>
        <v>-13792.300000000003</v>
      </c>
      <c r="R38" s="25">
        <f>R18-R26</f>
        <v>1332.9000000000015</v>
      </c>
      <c r="S38" s="25">
        <f>S18-S26</f>
        <v>-2841</v>
      </c>
      <c r="T38" s="25">
        <f>T18-T26</f>
        <v>-4551.129999999999</v>
      </c>
      <c r="U38" s="25">
        <f>U18-U26</f>
        <v>-6059.2300000000105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-1262.000000000029</v>
      </c>
      <c r="D39" s="25">
        <f>-D38</f>
        <v>-1262.000000000029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5968.469999999999</v>
      </c>
      <c r="L39" s="25">
        <f>-L38</f>
        <v>-8820.529999999999</v>
      </c>
      <c r="M39" s="25">
        <f>-M38</f>
        <v>-556.570000000007</v>
      </c>
      <c r="N39" s="25">
        <f>-N38</f>
        <v>7309</v>
      </c>
      <c r="O39" s="25">
        <f>-O38</f>
        <v>7039.870000000003</v>
      </c>
      <c r="P39" s="25">
        <f>-P38</f>
        <v>0</v>
      </c>
      <c r="Q39" s="25">
        <f>-Q38</f>
        <v>13792.300000000003</v>
      </c>
      <c r="R39" s="25">
        <f>-R38</f>
        <v>-1332.9000000000015</v>
      </c>
      <c r="S39" s="25">
        <f>-S38</f>
        <v>2841</v>
      </c>
      <c r="T39" s="25">
        <f>-T38</f>
        <v>4551.129999999999</v>
      </c>
      <c r="U39" s="25">
        <f>-U38</f>
        <v>6059.2300000000105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193454.33</v>
      </c>
      <c r="D40" s="26">
        <f>-(D21+D24-(D29+D31+D33+D35+D37))</f>
        <v>193454.33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11716</v>
      </c>
      <c r="L40" s="26">
        <f>-(L21+L24-(L29+L31+L33+L35+L37))</f>
        <v>25719</v>
      </c>
      <c r="M40" s="26">
        <f>-(M21+M24-(M29+M31+M33+M35+M37))</f>
        <v>31790.229999999996</v>
      </c>
      <c r="N40" s="26">
        <f>-(N21+N24-(N29+N31+N33+N35+N37))</f>
        <v>29746</v>
      </c>
      <c r="O40" s="26">
        <f>-(O21+O24-(O29+O31+O33+O35+O37))</f>
        <v>32976.87</v>
      </c>
      <c r="P40" s="26">
        <f>-(P21+P24-(P29+P31+P33+P35+P37))</f>
        <v>0</v>
      </c>
      <c r="Q40" s="26">
        <f>-(Q21+Q24-(Q29+Q31+Q33+Q35+Q37))</f>
        <v>94513.1</v>
      </c>
      <c r="R40" s="26">
        <f>-(R21+R24-(R29+R31+R33+R35+R37))</f>
        <v>28303.1</v>
      </c>
      <c r="S40" s="26">
        <f>-(S21+S24-(S29+S31+S33+S35+S37))</f>
        <v>22377</v>
      </c>
      <c r="T40" s="26">
        <f>-(T21+T24-(T29+T31+T33+T35+T37))</f>
        <v>18701.129999999997</v>
      </c>
      <c r="U40" s="26">
        <f>-(U21+U24-(U29+U31+U33+U35+U37))</f>
        <v>69381.23000000001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-194716.33000000002</v>
      </c>
      <c r="D41" s="26">
        <f>-(D22+D25-(0))</f>
        <v>-194716.33000000002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-5747.530000000001</v>
      </c>
      <c r="L41" s="26">
        <f>-(L22+L25-(0))</f>
        <v>-34539.53</v>
      </c>
      <c r="M41" s="26">
        <f>-(M22+M25-(0))</f>
        <v>-32346.8</v>
      </c>
      <c r="N41" s="26">
        <f>-(N22+N25-(0))</f>
        <v>-22437</v>
      </c>
      <c r="O41" s="26">
        <f>-(O22+O25-(0))</f>
        <v>-25937</v>
      </c>
      <c r="P41" s="26">
        <f>-(P22+P25-(0))</f>
        <v>0</v>
      </c>
      <c r="Q41" s="26">
        <f>-(Q22+Q25-(0))</f>
        <v>-80720.8</v>
      </c>
      <c r="R41" s="26">
        <f>-(R22+R25-(0))</f>
        <v>-29636</v>
      </c>
      <c r="S41" s="26">
        <f>-(S22+S25-(0))</f>
        <v>-19536</v>
      </c>
      <c r="T41" s="26">
        <f>-(T22+T25-(0))</f>
        <v>-14150</v>
      </c>
      <c r="U41" s="26">
        <f>-(U22+U25-(0))</f>
        <v>-63322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-229240.23</v>
      </c>
      <c r="D42" s="25">
        <f>-D18</f>
        <v>-229240.23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-7367.530000000001</v>
      </c>
      <c r="L42" s="25">
        <f>-L18</f>
        <v>-38860.53</v>
      </c>
      <c r="M42" s="25">
        <f>-M18</f>
        <v>-33384.8</v>
      </c>
      <c r="N42" s="25">
        <f>-N18</f>
        <v>-33458</v>
      </c>
      <c r="O42" s="25">
        <f>-O18</f>
        <v>-27215</v>
      </c>
      <c r="P42" s="25">
        <f>-P18</f>
        <v>0</v>
      </c>
      <c r="Q42" s="25">
        <f>-Q18</f>
        <v>-94057.8</v>
      </c>
      <c r="R42" s="25">
        <f>-R18</f>
        <v>-30684</v>
      </c>
      <c r="S42" s="25">
        <f>-S18</f>
        <v>-20614</v>
      </c>
      <c r="T42" s="25">
        <f>-T18</f>
        <v>-15547.9</v>
      </c>
      <c r="U42" s="25">
        <f>-U18</f>
        <v>-66845.9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-194716.33000000002</v>
      </c>
      <c r="D44" s="26">
        <f>-(D22+D25)</f>
        <v>-194716.33000000002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-4660</v>
      </c>
      <c r="L44" s="26">
        <f>-(L22+L24)</f>
        <v>-17314</v>
      </c>
      <c r="M44" s="26">
        <f>-(M22+M24)</f>
        <v>-6162</v>
      </c>
      <c r="N44" s="26">
        <f>-(N22+N24)</f>
        <v>-14729</v>
      </c>
      <c r="O44" s="26">
        <f>-(O22+O24)</f>
        <v>-4728</v>
      </c>
      <c r="P44" s="26">
        <f>-(P22+P24)</f>
        <v>0</v>
      </c>
      <c r="Q44" s="26">
        <f>-(Q22+Q24)</f>
        <v>-25619</v>
      </c>
      <c r="R44" s="26">
        <f>-(R22+R24)</f>
        <v>-9428</v>
      </c>
      <c r="S44" s="26">
        <f>-(S22+S24)</f>
        <v>-7828</v>
      </c>
      <c r="T44" s="26">
        <f>-(T22+T24)</f>
        <v>-4506.9</v>
      </c>
      <c r="U44" s="26">
        <f>-(U22+U24)</f>
        <v>-21762.9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-34523.9</v>
      </c>
      <c r="D45" s="26">
        <f>-(D21+D24)</f>
        <v>-34523.9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-2707.53</v>
      </c>
      <c r="L45" s="26">
        <f>-(L21+L25)</f>
        <v>-21546.53</v>
      </c>
      <c r="M45" s="26">
        <f>-(M21+M25)</f>
        <v>-27222.8</v>
      </c>
      <c r="N45" s="26">
        <f>-(N21+N25)</f>
        <v>-18729</v>
      </c>
      <c r="O45" s="26">
        <f>-(O21+O25)</f>
        <v>-22487</v>
      </c>
      <c r="P45" s="26">
        <f>-(P21+P25)</f>
        <v>0</v>
      </c>
      <c r="Q45" s="26">
        <f>-(Q21+Q25)</f>
        <v>-68438.8</v>
      </c>
      <c r="R45" s="26">
        <f>-(R21+R25)</f>
        <v>-21256</v>
      </c>
      <c r="S45" s="26">
        <f>-(S21+S25)</f>
        <v>-12786</v>
      </c>
      <c r="T45" s="26">
        <f>-(T21+T25)</f>
        <v>-11041</v>
      </c>
      <c r="U45" s="26">
        <f>-(U21+U25)</f>
        <v>-45083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227978.22999999998</v>
      </c>
      <c r="D49" s="25">
        <f>D50</f>
        <v>227978.22999999998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13336</v>
      </c>
      <c r="L49" s="25">
        <f>L50</f>
        <v>30040</v>
      </c>
      <c r="M49" s="25">
        <f>M50</f>
        <v>32828.229999999996</v>
      </c>
      <c r="N49" s="25">
        <f>N50</f>
        <v>40767</v>
      </c>
      <c r="O49" s="25">
        <f>O50</f>
        <v>34254.87</v>
      </c>
      <c r="P49" s="25">
        <f>P50</f>
        <v>0</v>
      </c>
      <c r="Q49" s="25">
        <f>Q50</f>
        <v>107850.1</v>
      </c>
      <c r="R49" s="25">
        <f>R50</f>
        <v>29351.1</v>
      </c>
      <c r="S49" s="25">
        <f>S50</f>
        <v>23455</v>
      </c>
      <c r="T49" s="25">
        <f>T50</f>
        <v>20099.03</v>
      </c>
      <c r="U49" s="25">
        <f>U50</f>
        <v>72905.13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227978.22999999998</v>
      </c>
      <c r="D50" s="26">
        <f>D29+D31+D33+D35+D37</f>
        <v>227978.22999999998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13336</v>
      </c>
      <c r="L50" s="26">
        <f>L29+L31+L33+L35+L37</f>
        <v>30040</v>
      </c>
      <c r="M50" s="26">
        <f>M29+M31+M33+M35+M37</f>
        <v>32828.229999999996</v>
      </c>
      <c r="N50" s="26">
        <f>N29+N31+N33+N35+N37</f>
        <v>40767</v>
      </c>
      <c r="O50" s="26">
        <f>O29+O31+O33+O35+O37</f>
        <v>34254.87</v>
      </c>
      <c r="P50" s="26">
        <f>P29+P31+P33+P35+P37</f>
        <v>0</v>
      </c>
      <c r="Q50" s="26">
        <f>Q29+Q31+Q33+Q35+Q37</f>
        <v>107850.1</v>
      </c>
      <c r="R50" s="26">
        <f>R29+R31+R33+R35+R37</f>
        <v>29351.1</v>
      </c>
      <c r="S50" s="26">
        <f>S29+S31+S33+S35+S37</f>
        <v>23455</v>
      </c>
      <c r="T50" s="26">
        <f>T29+T31+T33+T35+T37</f>
        <v>20099.03</v>
      </c>
      <c r="U50" s="26">
        <f>U29+U31+U33+U35+U37</f>
        <v>72905.13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22932.53</v>
      </c>
      <c r="N55" s="26">
        <f>M56</f>
        <v>23489.100000000006</v>
      </c>
      <c r="O55" s="26">
        <f>N56</f>
        <v>16180.100000000006</v>
      </c>
      <c r="P55" s="26">
        <f>O56</f>
        <v>9140.230000000003</v>
      </c>
      <c r="Q55" s="26">
        <f>M55</f>
        <v>22932.53</v>
      </c>
      <c r="R55" s="26">
        <f>O56</f>
        <v>9140.230000000003</v>
      </c>
      <c r="S55" s="26">
        <f>R56</f>
        <v>10473.130000000005</v>
      </c>
      <c r="T55" s="26">
        <f>S56</f>
        <v>7632.130000000005</v>
      </c>
      <c r="U55" s="26">
        <f t="shared" si="15"/>
        <v>9140.230000000003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3081.000000000029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22932.53</v>
      </c>
      <c r="L56" s="25">
        <f>L55+L18-L26+(-L42)-L49-L52-L38</f>
        <v>22932.53</v>
      </c>
      <c r="M56" s="25">
        <f>M55+M18-M26+(-M42)-M49-M52-M38</f>
        <v>23489.100000000006</v>
      </c>
      <c r="N56" s="25">
        <f>N55+N18-N26+(-N42)-N49-N52-N38</f>
        <v>16180.100000000006</v>
      </c>
      <c r="O56" s="25">
        <f>O55+O18-O26+(-O42)-O49-O52-O38</f>
        <v>9140.230000000003</v>
      </c>
      <c r="P56" s="25">
        <f>P55+P18-P26-P52</f>
        <v>9140.230000000003</v>
      </c>
      <c r="Q56" s="25">
        <f>Q55+Q18-Q26+(-Q42)-Q49-Q52-Q38</f>
        <v>9140.229999999996</v>
      </c>
      <c r="R56" s="25">
        <f>R55+R18-R26+(-R42)-R49-R52-R38</f>
        <v>10473.130000000005</v>
      </c>
      <c r="S56" s="25">
        <f>S55+S18-S26+(-S42)-S49-S52-S38</f>
        <v>7632.130000000005</v>
      </c>
      <c r="T56" s="25">
        <f>T55+T18-T26+(-T42)-T49-T52-T38</f>
        <v>3081.000000000009</v>
      </c>
      <c r="U56" s="25">
        <f>U55+U18-U26+(-U42)-U49-U52-U38</f>
        <v>3081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87.9999999999709</v>
      </c>
      <c r="D57" s="25">
        <f>D55-D56</f>
        <v>87.9999999999709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5968.470000000001</v>
      </c>
      <c r="L57" s="25">
        <f>L55-L56</f>
        <v>-8070.529999999999</v>
      </c>
      <c r="M57" s="25">
        <f>M55-M56</f>
        <v>-556.570000000007</v>
      </c>
      <c r="N57" s="25">
        <f>N55-N56</f>
        <v>7309</v>
      </c>
      <c r="O57" s="25">
        <f>O55-O56</f>
        <v>7039.870000000003</v>
      </c>
      <c r="P57" s="25">
        <f>P55-P56</f>
        <v>0</v>
      </c>
      <c r="Q57" s="25">
        <f>Q55-Q56</f>
        <v>13792.300000000003</v>
      </c>
      <c r="R57" s="25">
        <f>R55-R56</f>
        <v>-1332.9000000000015</v>
      </c>
      <c r="S57" s="25">
        <f>S55-S56</f>
        <v>2841</v>
      </c>
      <c r="T57" s="25">
        <f>T55-T56</f>
        <v>4551.129999999996</v>
      </c>
      <c r="U57" s="25">
        <f>U55-U56</f>
        <v>6059.230000000003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73732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2018-03-12T11:13:50Z</cp:lastPrinted>
  <dcterms:created xsi:type="dcterms:W3CDTF">2011-02-18T08:58:48Z</dcterms:created>
  <dcterms:modified xsi:type="dcterms:W3CDTF">2018-06-07T11:19:08Z</dcterms:modified>
  <cp:category/>
  <cp:version/>
  <cp:contentType/>
  <cp:contentStatus/>
  <cp:revision>16</cp:revision>
</cp:coreProperties>
</file>