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ентябрь" sheetId="1" r:id="rId1"/>
  </sheets>
  <definedNames>
    <definedName name="_xlnm.Print_Titles" localSheetId="0">('сентябрь'!$A:$B,'сентябрь'!$12:$14)</definedName>
  </definedNames>
  <calcPr fullCalcOnLoad="1"/>
</workbook>
</file>

<file path=xl/sharedStrings.xml><?xml version="1.0" encoding="utf-8"?>
<sst xmlns="http://schemas.openxmlformats.org/spreadsheetml/2006/main" count="124" uniqueCount="109">
  <si>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</si>
  <si>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</si>
  <si>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</si>
  <si>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2018год</t>
  </si>
  <si>
    <t>(по состоянию на "01"октября 2018г.)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</si>
  <si>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</si>
  <si>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</si>
  <si>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</si>
  <si>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</si>
  <si>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</si>
  <si>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</si>
  <si>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</si>
  <si>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</si>
  <si>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</si>
  <si>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</si>
  <si>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</si>
  <si>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</si>
  <si>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</si>
  <si>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</si>
  <si>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</si>
  <si>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</si>
  <si>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</si>
  <si>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</si>
  <si>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</si>
  <si>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</si>
  <si>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</si>
  <si>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</si>
  <si>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</si>
  <si>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</si>
  <si>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</si>
  <si>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</si>
  <si>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</si>
  <si>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</si>
  <si>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</si>
  <si>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</si>
  <si>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</si>
  <si>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</si>
  <si>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</si>
  <si>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</si>
  <si>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</si>
  <si>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</si>
  <si>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</si>
  <si>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</si>
  <si>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</si>
  <si>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</si>
  <si>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</si>
  <si>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</si>
  <si>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</si>
  <si>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</si>
  <si>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</si>
  <si>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</si>
  <si>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</si>
  <si>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</si>
  <si>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</si>
  <si>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</si>
  <si>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</si>
  <si>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</si>
  <si>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 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</si>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</sst>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#,##0.00"/>
    <numFmt numFmtId="171" formatCode="_-* #,##0.00&quot;р.&quot;_-;\-* #,##0.00&quot;р.&quot;_-;_-* \-??&quot;р.&quot;_-;_-@_-"/>
    <numFmt numFmtId="172" formatCode="_-* #,##0.00_р_._-;\-* #,##0.00_р_._-;_-* \-??_р_._-;_-@_-"/>
  </numFmts>
  <fonts count="3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70" fontId="32" fillId="0" borderId="10" xfId="18" applyNumberFormat="1" applyFont="1" applyFill="1" applyBorder="1" applyAlignment="1" applyProtection="1">
      <alignment horizontal="right" vertical="top" wrapText="1"/>
      <protection/>
    </xf>
    <xf numFmtId="170" fontId="32" fillId="0" borderId="10" xfId="16" applyNumberFormat="1" applyFont="1" applyFill="1" applyBorder="1" applyAlignment="1" applyProtection="1">
      <alignment horizontal="right" vertical="top" wrapText="1"/>
      <protection/>
    </xf>
    <xf numFmtId="170" fontId="31" fillId="0" borderId="10" xfId="16" applyNumberFormat="1" applyFont="1" applyFill="1" applyBorder="1" applyAlignment="1" applyProtection="1">
      <alignment horizontal="right" vertical="top" wrapText="1"/>
      <protection/>
    </xf>
    <xf numFmtId="170" fontId="31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70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70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1">
      <pane xSplit="4" ySplit="17" topLeftCell="F53" activePane="bottomRight" state="frozen"/>
      <selection pane="topLeft" activeCell="A1" sqref="A1"/>
      <selection pane="topRight" activeCell="F1" sqref="F1"/>
      <selection pane="bottomLeft" activeCell="A53" sqref="A53"/>
      <selection pane="bottomRight" activeCell="Q56" sqref="Q56"/>
    </sheetView>
  </sheetViews>
  <sheetFormatPr defaultColWidth="8.00390625" defaultRowHeight="12.75"/>
  <cols>
    <col min="1" max="1" width="26.625" style="0" customWidth="1"/>
    <col min="2" max="2" width="5.87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10.00390625" style="0" customWidth="1"/>
    <col min="7" max="8" width="11.50390625" style="0" customWidth="1"/>
    <col min="9" max="9" width="10.875" style="0" customWidth="1"/>
    <col min="10" max="10" width="12.75390625" style="0" customWidth="1"/>
    <col min="11" max="11" width="12.125" style="0" customWidth="1"/>
    <col min="12" max="12" width="12.00390625" style="0" customWidth="1"/>
    <col min="13" max="13" width="13.125" style="0" customWidth="1"/>
    <col min="14" max="14" width="12.125" style="0" customWidth="1"/>
    <col min="15" max="15" width="10.50390625" style="0" customWidth="1"/>
    <col min="16" max="16" width="13.50390625" style="0" hidden="1" customWidth="1"/>
    <col min="17" max="17" width="10.875" style="0" customWidth="1"/>
    <col min="18" max="18" width="10.125" style="0" customWidth="1"/>
    <col min="19" max="19" width="11.50390625" style="0" customWidth="1"/>
    <col min="20" max="20" width="10.875" style="0" customWidth="1"/>
    <col min="21" max="21" width="10.75390625" style="0" customWidth="1"/>
    <col min="22" max="22" width="11.50390625" style="0" customWidth="1"/>
    <col min="23" max="16384" width="8.8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24">
        <f>D18</f>
        <v>255244.8</v>
      </c>
      <c r="D18" s="24">
        <f>H18+L18+Q18+U18</f>
        <v>255244.8</v>
      </c>
      <c r="E18" s="24">
        <f>E20+E23</f>
        <v>6141</v>
      </c>
      <c r="F18" s="24">
        <f>F20+F23</f>
        <v>8137</v>
      </c>
      <c r="G18" s="24">
        <f>G20+G23</f>
        <v>15198</v>
      </c>
      <c r="H18" s="24">
        <f>H20+H23</f>
        <v>29476</v>
      </c>
      <c r="I18" s="24">
        <f>I20+I23</f>
        <v>10798</v>
      </c>
      <c r="J18" s="24">
        <f>J20+J23</f>
        <v>20695</v>
      </c>
      <c r="K18" s="24">
        <f>K20+K23</f>
        <v>75935</v>
      </c>
      <c r="L18" s="24">
        <f>L20+L23</f>
        <v>107428</v>
      </c>
      <c r="M18" s="24">
        <f>M20+M23</f>
        <v>11747</v>
      </c>
      <c r="N18" s="24">
        <f>N20+N23</f>
        <v>33667</v>
      </c>
      <c r="O18" s="24">
        <f>O20+O23</f>
        <v>6968</v>
      </c>
      <c r="P18" s="24">
        <f>P20+P23</f>
        <v>0</v>
      </c>
      <c r="Q18" s="24">
        <f>Q20+Q23</f>
        <v>52382</v>
      </c>
      <c r="R18" s="24">
        <f>R20+R23</f>
        <v>51796.9</v>
      </c>
      <c r="S18" s="24">
        <f>S20+S23</f>
        <v>8614</v>
      </c>
      <c r="T18" s="24">
        <f>T20+T23</f>
        <v>5547.9</v>
      </c>
      <c r="U18" s="24">
        <f>U20+U23</f>
        <v>65958.8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24"/>
      <c r="D19" s="25"/>
      <c r="E19" s="26"/>
      <c r="F19" s="26"/>
      <c r="G19" s="26"/>
      <c r="H19" s="25"/>
      <c r="I19" s="27"/>
      <c r="J19" s="27"/>
      <c r="K19" s="27"/>
      <c r="L19" s="25"/>
      <c r="M19" s="27"/>
      <c r="N19" s="27"/>
      <c r="O19" s="27"/>
      <c r="P19" s="27"/>
      <c r="Q19" s="25"/>
      <c r="R19" s="27"/>
      <c r="S19" s="27"/>
      <c r="T19" s="27"/>
      <c r="U19" s="25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8" t="s">
        <v>57</v>
      </c>
      <c r="B20" s="21" t="s">
        <v>58</v>
      </c>
      <c r="C20" s="25">
        <f>C21+C22</f>
        <v>74732</v>
      </c>
      <c r="D20" s="25">
        <f>D21+D22</f>
        <v>74732</v>
      </c>
      <c r="E20" s="25">
        <f>E21+E22</f>
        <v>4581</v>
      </c>
      <c r="F20" s="25">
        <f>F21+F22</f>
        <v>5870</v>
      </c>
      <c r="G20" s="25">
        <f>G21+G22</f>
        <v>13289</v>
      </c>
      <c r="H20" s="25">
        <f>H21+H22</f>
        <v>23740</v>
      </c>
      <c r="I20" s="25">
        <f>I21+I22</f>
        <v>8486</v>
      </c>
      <c r="J20" s="25">
        <f>J21+J22</f>
        <v>3531</v>
      </c>
      <c r="K20" s="25">
        <f>K21+K22</f>
        <v>3378</v>
      </c>
      <c r="L20" s="25">
        <f>L21+L22</f>
        <v>15395</v>
      </c>
      <c r="M20" s="25">
        <f>M21+M22</f>
        <v>6446</v>
      </c>
      <c r="N20" s="25">
        <f>N21+N22</f>
        <v>3530</v>
      </c>
      <c r="O20" s="25">
        <f>O21+O22</f>
        <v>3381</v>
      </c>
      <c r="P20" s="25">
        <f>P21+P22</f>
        <v>0</v>
      </c>
      <c r="Q20" s="25">
        <f>Q21+Q22</f>
        <v>13357</v>
      </c>
      <c r="R20" s="25">
        <f>R21+R22</f>
        <v>10969</v>
      </c>
      <c r="S20" s="25">
        <f>S21+S22</f>
        <v>7202</v>
      </c>
      <c r="T20" s="25">
        <f>T21+T22</f>
        <v>4069</v>
      </c>
      <c r="U20" s="25">
        <f>U21+U22</f>
        <v>22240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8" t="s">
        <v>59</v>
      </c>
      <c r="B21" s="21"/>
      <c r="C21" s="26">
        <f aca="true" t="shared" si="0" ref="C21:C25">D21</f>
        <v>15032</v>
      </c>
      <c r="D21" s="26">
        <f aca="true" t="shared" si="1" ref="D21:D22">H21+L21+Q21+U21</f>
        <v>15032</v>
      </c>
      <c r="E21" s="26">
        <v>242</v>
      </c>
      <c r="F21" s="26">
        <v>246</v>
      </c>
      <c r="G21" s="26">
        <v>10355</v>
      </c>
      <c r="H21" s="26">
        <f aca="true" t="shared" si="2" ref="H21:H22">E21+F21+G21</f>
        <v>10843</v>
      </c>
      <c r="I21" s="26">
        <v>716</v>
      </c>
      <c r="J21" s="26">
        <v>316</v>
      </c>
      <c r="K21" s="26">
        <v>656</v>
      </c>
      <c r="L21" s="26">
        <f aca="true" t="shared" si="3" ref="L21:L22">I21+J21+K21</f>
        <v>1688</v>
      </c>
      <c r="M21" s="26">
        <v>366</v>
      </c>
      <c r="N21" s="26">
        <v>612</v>
      </c>
      <c r="O21" s="26">
        <v>604</v>
      </c>
      <c r="P21" s="26"/>
      <c r="Q21" s="26">
        <f aca="true" t="shared" si="4" ref="Q21:Q22">M21+N21+O21</f>
        <v>1582</v>
      </c>
      <c r="R21" s="26">
        <v>213</v>
      </c>
      <c r="S21" s="26">
        <v>226</v>
      </c>
      <c r="T21" s="26">
        <v>480</v>
      </c>
      <c r="U21" s="26">
        <f aca="true" t="shared" si="5" ref="U21:U22">R21+S21+T21</f>
        <v>919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8" t="s">
        <v>60</v>
      </c>
      <c r="B22" s="21"/>
      <c r="C22" s="26">
        <f t="shared" si="0"/>
        <v>59700</v>
      </c>
      <c r="D22" s="26">
        <f t="shared" si="1"/>
        <v>59700</v>
      </c>
      <c r="E22" s="26">
        <v>4339</v>
      </c>
      <c r="F22" s="26">
        <v>5624</v>
      </c>
      <c r="G22" s="26">
        <v>2934</v>
      </c>
      <c r="H22" s="26">
        <f t="shared" si="2"/>
        <v>12897</v>
      </c>
      <c r="I22" s="26">
        <v>7770</v>
      </c>
      <c r="J22" s="26">
        <v>3215</v>
      </c>
      <c r="K22" s="26">
        <v>2722</v>
      </c>
      <c r="L22" s="26">
        <f t="shared" si="3"/>
        <v>13707</v>
      </c>
      <c r="M22" s="26">
        <v>6080</v>
      </c>
      <c r="N22" s="26">
        <v>2918</v>
      </c>
      <c r="O22" s="26">
        <v>2777</v>
      </c>
      <c r="P22" s="26"/>
      <c r="Q22" s="26">
        <f t="shared" si="4"/>
        <v>11775</v>
      </c>
      <c r="R22" s="26">
        <v>10756</v>
      </c>
      <c r="S22" s="26">
        <v>6976</v>
      </c>
      <c r="T22" s="26">
        <v>3589</v>
      </c>
      <c r="U22" s="26">
        <f t="shared" si="5"/>
        <v>21321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8" t="s">
        <v>61</v>
      </c>
      <c r="B23" s="21" t="s">
        <v>62</v>
      </c>
      <c r="C23" s="25">
        <f t="shared" si="0"/>
        <v>180512.8</v>
      </c>
      <c r="D23" s="25">
        <f>D25+D24</f>
        <v>180512.8</v>
      </c>
      <c r="E23" s="25">
        <f>E25+E24</f>
        <v>1560</v>
      </c>
      <c r="F23" s="25">
        <f>F25+F24</f>
        <v>2267</v>
      </c>
      <c r="G23" s="25">
        <f>G25+G24</f>
        <v>1909</v>
      </c>
      <c r="H23" s="25">
        <f>H25+H24</f>
        <v>5736</v>
      </c>
      <c r="I23" s="25">
        <f>I25+I24</f>
        <v>2312</v>
      </c>
      <c r="J23" s="25">
        <f>J25+J24</f>
        <v>17164</v>
      </c>
      <c r="K23" s="25">
        <f>K25+K24</f>
        <v>72557</v>
      </c>
      <c r="L23" s="25">
        <f>L25+L24</f>
        <v>92033</v>
      </c>
      <c r="M23" s="25">
        <f>M25+M24</f>
        <v>5301</v>
      </c>
      <c r="N23" s="25">
        <f>N25+N24</f>
        <v>30137</v>
      </c>
      <c r="O23" s="25">
        <f>O25+O24</f>
        <v>3587</v>
      </c>
      <c r="P23" s="25">
        <f>P25+P24</f>
        <v>0</v>
      </c>
      <c r="Q23" s="25">
        <f>Q25+Q24</f>
        <v>39025</v>
      </c>
      <c r="R23" s="25">
        <f>R25+R24</f>
        <v>40827.9</v>
      </c>
      <c r="S23" s="25">
        <f>S25+S24</f>
        <v>1412</v>
      </c>
      <c r="T23" s="25">
        <f>T25+T24</f>
        <v>1478.9</v>
      </c>
      <c r="U23" s="25">
        <f>U25+U24</f>
        <v>43718.8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8" t="s">
        <v>59</v>
      </c>
      <c r="B24" s="21"/>
      <c r="C24" s="26">
        <f t="shared" si="0"/>
        <v>20441.9</v>
      </c>
      <c r="D24" s="26">
        <f aca="true" t="shared" si="6" ref="D24:D25">H24+L24+Q24+U24</f>
        <v>20441.9</v>
      </c>
      <c r="E24" s="26">
        <v>831</v>
      </c>
      <c r="F24" s="26">
        <v>835</v>
      </c>
      <c r="G24" s="26">
        <v>833</v>
      </c>
      <c r="H24" s="26">
        <f aca="true" t="shared" si="7" ref="H24:H25">E24+F24+G24</f>
        <v>2499</v>
      </c>
      <c r="I24" s="26">
        <v>1668</v>
      </c>
      <c r="J24" s="26">
        <v>1</v>
      </c>
      <c r="K24" s="26">
        <v>838</v>
      </c>
      <c r="L24" s="26">
        <f aca="true" t="shared" si="8" ref="L24:L25">I24+J24+K24</f>
        <v>2507</v>
      </c>
      <c r="M24" s="26">
        <v>4740</v>
      </c>
      <c r="N24" s="26">
        <v>4024</v>
      </c>
      <c r="O24" s="26">
        <v>902</v>
      </c>
      <c r="P24" s="26"/>
      <c r="Q24" s="26">
        <f aca="true" t="shared" si="9" ref="Q24:Q25">M24+N24+O24</f>
        <v>9666</v>
      </c>
      <c r="R24" s="26">
        <v>4000</v>
      </c>
      <c r="S24" s="26">
        <v>852</v>
      </c>
      <c r="T24" s="26">
        <v>917.9</v>
      </c>
      <c r="U24" s="26">
        <f aca="true" t="shared" si="10" ref="U24:U25">R24+S24+T24</f>
        <v>5769.9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8" t="s">
        <v>60</v>
      </c>
      <c r="B25" s="21"/>
      <c r="C25" s="26">
        <f t="shared" si="0"/>
        <v>160070.9</v>
      </c>
      <c r="D25" s="26">
        <f t="shared" si="6"/>
        <v>160070.9</v>
      </c>
      <c r="E25" s="29">
        <v>729</v>
      </c>
      <c r="F25" s="29">
        <v>1432</v>
      </c>
      <c r="G25" s="29">
        <v>1076</v>
      </c>
      <c r="H25" s="26">
        <f t="shared" si="7"/>
        <v>3237</v>
      </c>
      <c r="I25" s="26">
        <v>644</v>
      </c>
      <c r="J25" s="26">
        <v>17163</v>
      </c>
      <c r="K25" s="26">
        <v>71719</v>
      </c>
      <c r="L25" s="26">
        <f t="shared" si="8"/>
        <v>89526</v>
      </c>
      <c r="M25" s="26">
        <v>561</v>
      </c>
      <c r="N25" s="26">
        <v>26113</v>
      </c>
      <c r="O25" s="26">
        <v>2685</v>
      </c>
      <c r="P25" s="26"/>
      <c r="Q25" s="26">
        <f t="shared" si="9"/>
        <v>29359</v>
      </c>
      <c r="R25" s="26">
        <v>36827.9</v>
      </c>
      <c r="S25" s="26">
        <v>560</v>
      </c>
      <c r="T25" s="26">
        <v>561</v>
      </c>
      <c r="U25" s="26">
        <f t="shared" si="10"/>
        <v>37948.9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30" t="s">
        <v>63</v>
      </c>
      <c r="B26" s="16" t="s">
        <v>64</v>
      </c>
      <c r="C26" s="25">
        <f>C28+C30+C32+C34+C36</f>
        <v>253982.8</v>
      </c>
      <c r="D26" s="25">
        <f>D28+D30+D32+D34+D36</f>
        <v>253982.8</v>
      </c>
      <c r="E26" s="25">
        <f>E28+E30+E32+E34+E36</f>
        <v>4228</v>
      </c>
      <c r="F26" s="25">
        <f>F28+F30+F32+F34+F36</f>
        <v>5403</v>
      </c>
      <c r="G26" s="25">
        <f>G28+G30+G32+G34+G36</f>
        <v>7552</v>
      </c>
      <c r="H26" s="25">
        <f>H28+H30+H32+H34+H36</f>
        <v>17183</v>
      </c>
      <c r="I26" s="25">
        <f>I28+I30+I32+I34+I36</f>
        <v>10518</v>
      </c>
      <c r="J26" s="25">
        <f>J28+J30+J32+J34+J36</f>
        <v>6186</v>
      </c>
      <c r="K26" s="25">
        <f>K28+K30+K32+K34+K36</f>
        <v>4546</v>
      </c>
      <c r="L26" s="25">
        <f>L28+L30+L32+L34+L36</f>
        <v>21250</v>
      </c>
      <c r="M26" s="25">
        <f>M28+M30+M32+M34+M36</f>
        <v>16288.1</v>
      </c>
      <c r="N26" s="25">
        <f>N28+N30+N32+N34+N36</f>
        <v>13288</v>
      </c>
      <c r="O26" s="25">
        <f>O28+O30+O32+O34+O36</f>
        <v>12111</v>
      </c>
      <c r="P26" s="25">
        <f>P28+P30+P32+P34+P36</f>
        <v>0</v>
      </c>
      <c r="Q26" s="25">
        <f>Q28+Q30+Q32+Q34+Q36</f>
        <v>41687.1</v>
      </c>
      <c r="R26" s="25">
        <f>R28+R30+R32+R34+R36</f>
        <v>130308.67000000001</v>
      </c>
      <c r="S26" s="25">
        <f>S28+S30+S32+S34+S36</f>
        <v>23455</v>
      </c>
      <c r="T26" s="25">
        <f>T28+T30+T32+T34+T36</f>
        <v>20099.03</v>
      </c>
      <c r="U26" s="25">
        <f>U28+U30+U32+U34+U36</f>
        <v>173862.7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6"/>
      <c r="D27" s="25"/>
      <c r="E27" s="26"/>
      <c r="F27" s="26"/>
      <c r="G27" s="26"/>
      <c r="H27" s="25"/>
      <c r="I27" s="26"/>
      <c r="J27" s="26"/>
      <c r="K27" s="26"/>
      <c r="L27" s="25"/>
      <c r="M27" s="26"/>
      <c r="N27" s="26"/>
      <c r="O27" s="26"/>
      <c r="P27" s="26"/>
      <c r="Q27" s="25"/>
      <c r="R27" s="26"/>
      <c r="S27" s="26"/>
      <c r="T27" s="26"/>
      <c r="U27" s="25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8" t="s">
        <v>65</v>
      </c>
      <c r="B28" s="21" t="s">
        <v>66</v>
      </c>
      <c r="C28" s="26">
        <f aca="true" t="shared" si="11" ref="C28:C33">D28</f>
        <v>97006</v>
      </c>
      <c r="D28" s="25">
        <f>D29</f>
        <v>97006</v>
      </c>
      <c r="E28" s="25">
        <f>E29</f>
        <v>0</v>
      </c>
      <c r="F28" s="25">
        <f>F29</f>
        <v>0</v>
      </c>
      <c r="G28" s="25">
        <f>G29</f>
        <v>0</v>
      </c>
      <c r="H28" s="25">
        <f>H29</f>
        <v>0</v>
      </c>
      <c r="I28" s="25">
        <f>I29</f>
        <v>0</v>
      </c>
      <c r="J28" s="25">
        <f>J29</f>
        <v>0</v>
      </c>
      <c r="K28" s="25">
        <f>K29</f>
        <v>0</v>
      </c>
      <c r="L28" s="25">
        <f>L29</f>
        <v>0</v>
      </c>
      <c r="M28" s="25">
        <f>M29</f>
        <v>589</v>
      </c>
      <c r="N28" s="25">
        <f>N29</f>
        <v>15</v>
      </c>
      <c r="O28" s="25">
        <f>O29</f>
        <v>0</v>
      </c>
      <c r="P28" s="25">
        <f>P29</f>
        <v>0</v>
      </c>
      <c r="Q28" s="25">
        <f>Q29</f>
        <v>604</v>
      </c>
      <c r="R28" s="25">
        <f>R29</f>
        <v>67965</v>
      </c>
      <c r="S28" s="25">
        <f>S29</f>
        <v>15843</v>
      </c>
      <c r="T28" s="25">
        <f>T29</f>
        <v>12594</v>
      </c>
      <c r="U28" s="25">
        <f>U29</f>
        <v>96402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8" t="s">
        <v>59</v>
      </c>
      <c r="B29" s="21"/>
      <c r="C29" s="26">
        <f t="shared" si="11"/>
        <v>97006</v>
      </c>
      <c r="D29" s="26">
        <f>H29+L29+Q29+U29</f>
        <v>97006</v>
      </c>
      <c r="E29" s="26"/>
      <c r="F29" s="26"/>
      <c r="G29" s="26"/>
      <c r="H29" s="26">
        <f>E29+F29+G29</f>
        <v>0</v>
      </c>
      <c r="I29" s="26">
        <v>0</v>
      </c>
      <c r="J29" s="26">
        <v>0</v>
      </c>
      <c r="K29" s="26">
        <v>0</v>
      </c>
      <c r="L29" s="26">
        <f>I29+J29+K29</f>
        <v>0</v>
      </c>
      <c r="M29" s="26">
        <v>589</v>
      </c>
      <c r="N29" s="26">
        <v>15</v>
      </c>
      <c r="O29" s="26">
        <v>0</v>
      </c>
      <c r="P29" s="26"/>
      <c r="Q29" s="26">
        <f>M29+N29+O29</f>
        <v>604</v>
      </c>
      <c r="R29" s="26">
        <v>67965</v>
      </c>
      <c r="S29" s="26">
        <v>15843</v>
      </c>
      <c r="T29" s="26">
        <v>12594</v>
      </c>
      <c r="U29" s="26">
        <f>R29+S29+T29</f>
        <v>96402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8" t="s">
        <v>67</v>
      </c>
      <c r="B30" s="21" t="s">
        <v>68</v>
      </c>
      <c r="C30" s="25">
        <f t="shared" si="11"/>
        <v>52890.9</v>
      </c>
      <c r="D30" s="25">
        <f>D31</f>
        <v>52890.9</v>
      </c>
      <c r="E30" s="25">
        <f>E31</f>
        <v>3706</v>
      </c>
      <c r="F30" s="25">
        <f>F31</f>
        <v>2308</v>
      </c>
      <c r="G30" s="25">
        <f>G31</f>
        <v>3309</v>
      </c>
      <c r="H30" s="25">
        <f>H31</f>
        <v>9323</v>
      </c>
      <c r="I30" s="25">
        <f>I31</f>
        <v>6308</v>
      </c>
      <c r="J30" s="25">
        <f>J31</f>
        <v>2383</v>
      </c>
      <c r="K30" s="25">
        <f>K31</f>
        <v>2709</v>
      </c>
      <c r="L30" s="25">
        <f>L31</f>
        <v>11400</v>
      </c>
      <c r="M30" s="25">
        <f>M31</f>
        <v>4187</v>
      </c>
      <c r="N30" s="25">
        <f>N31</f>
        <v>2696</v>
      </c>
      <c r="O30" s="25">
        <f>O31</f>
        <v>4467</v>
      </c>
      <c r="P30" s="25">
        <f>P31</f>
        <v>0</v>
      </c>
      <c r="Q30" s="25">
        <f>Q31</f>
        <v>11350</v>
      </c>
      <c r="R30" s="25">
        <f>R31</f>
        <v>12506.1</v>
      </c>
      <c r="S30" s="25">
        <f>S31</f>
        <v>3612</v>
      </c>
      <c r="T30" s="25">
        <f>T31</f>
        <v>4699.8</v>
      </c>
      <c r="U30" s="25">
        <f>U31</f>
        <v>20817.9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8" t="s">
        <v>59</v>
      </c>
      <c r="B31" s="21"/>
      <c r="C31" s="26">
        <f t="shared" si="11"/>
        <v>52890.9</v>
      </c>
      <c r="D31" s="26">
        <f>H31+L31+Q31+U31</f>
        <v>52890.9</v>
      </c>
      <c r="E31" s="26">
        <v>3706</v>
      </c>
      <c r="F31" s="26">
        <v>2308</v>
      </c>
      <c r="G31" s="26">
        <v>3309</v>
      </c>
      <c r="H31" s="26">
        <f>E31+F31+G31</f>
        <v>9323</v>
      </c>
      <c r="I31" s="26">
        <v>6308</v>
      </c>
      <c r="J31" s="26">
        <v>2383</v>
      </c>
      <c r="K31" s="26">
        <v>2709</v>
      </c>
      <c r="L31" s="26">
        <f>I31+J31+K31</f>
        <v>11400</v>
      </c>
      <c r="M31" s="26">
        <v>4187</v>
      </c>
      <c r="N31" s="26">
        <v>2696</v>
      </c>
      <c r="O31" s="26">
        <v>4467</v>
      </c>
      <c r="P31" s="26"/>
      <c r="Q31" s="26">
        <f>M31+N31+O31</f>
        <v>11350</v>
      </c>
      <c r="R31" s="26">
        <v>12506.1</v>
      </c>
      <c r="S31" s="26">
        <v>3612</v>
      </c>
      <c r="T31" s="26">
        <v>4699.8</v>
      </c>
      <c r="U31" s="26">
        <f>R31+S31+T31</f>
        <v>20817.9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8" t="s">
        <v>69</v>
      </c>
      <c r="B32" s="21" t="s">
        <v>70</v>
      </c>
      <c r="C32" s="25">
        <f t="shared" si="11"/>
        <v>498</v>
      </c>
      <c r="D32" s="25">
        <f>D33</f>
        <v>498</v>
      </c>
      <c r="E32" s="25">
        <f>E33</f>
        <v>0</v>
      </c>
      <c r="F32" s="25">
        <f>F33</f>
        <v>0</v>
      </c>
      <c r="G32" s="25">
        <f>G33</f>
        <v>0</v>
      </c>
      <c r="H32" s="25">
        <f>H33</f>
        <v>0</v>
      </c>
      <c r="I32" s="25">
        <f>I33</f>
        <v>0</v>
      </c>
      <c r="J32" s="25">
        <f>J33</f>
        <v>0</v>
      </c>
      <c r="K32" s="25">
        <f>K33</f>
        <v>0</v>
      </c>
      <c r="L32" s="25">
        <f>L33</f>
        <v>0</v>
      </c>
      <c r="M32" s="25">
        <f>M33</f>
        <v>0</v>
      </c>
      <c r="N32" s="25">
        <f>N33</f>
        <v>0</v>
      </c>
      <c r="O32" s="25">
        <f>O33</f>
        <v>0</v>
      </c>
      <c r="P32" s="25">
        <f>P33</f>
        <v>0</v>
      </c>
      <c r="Q32" s="25">
        <f>Q33</f>
        <v>0</v>
      </c>
      <c r="R32" s="25">
        <f>R33</f>
        <v>498</v>
      </c>
      <c r="S32" s="25">
        <f>S33</f>
        <v>0</v>
      </c>
      <c r="T32" s="25">
        <f>T33</f>
        <v>0</v>
      </c>
      <c r="U32" s="25">
        <f>U33</f>
        <v>498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8" t="s">
        <v>59</v>
      </c>
      <c r="B33" s="21"/>
      <c r="C33" s="26">
        <f t="shared" si="11"/>
        <v>498</v>
      </c>
      <c r="D33" s="26">
        <f>H33+L33+Q33+U33</f>
        <v>498</v>
      </c>
      <c r="E33" s="26">
        <v>0</v>
      </c>
      <c r="F33" s="26">
        <v>0</v>
      </c>
      <c r="G33" s="26">
        <v>0</v>
      </c>
      <c r="H33" s="26">
        <f>E33+F33+G33</f>
        <v>0</v>
      </c>
      <c r="I33" s="26">
        <v>0</v>
      </c>
      <c r="J33" s="26">
        <v>0</v>
      </c>
      <c r="K33" s="26">
        <v>0</v>
      </c>
      <c r="L33" s="26">
        <f>I33+J33+K33</f>
        <v>0</v>
      </c>
      <c r="M33" s="26">
        <v>0</v>
      </c>
      <c r="N33" s="26">
        <v>0</v>
      </c>
      <c r="O33" s="26">
        <v>0</v>
      </c>
      <c r="P33" s="26"/>
      <c r="Q33" s="26">
        <f>M33+N33+O33</f>
        <v>0</v>
      </c>
      <c r="R33" s="26">
        <v>498</v>
      </c>
      <c r="S33" s="26"/>
      <c r="T33" s="26"/>
      <c r="U33" s="26">
        <f>R33+S33+T33</f>
        <v>498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8" t="s">
        <v>71</v>
      </c>
      <c r="B34" s="21" t="s">
        <v>72</v>
      </c>
      <c r="C34" s="25">
        <f>C35</f>
        <v>10</v>
      </c>
      <c r="D34" s="25">
        <f>D35</f>
        <v>10</v>
      </c>
      <c r="E34" s="25">
        <f>E35</f>
        <v>0</v>
      </c>
      <c r="F34" s="25">
        <f>F35</f>
        <v>0</v>
      </c>
      <c r="G34" s="25">
        <f>G35</f>
        <v>3</v>
      </c>
      <c r="H34" s="25">
        <f>H35</f>
        <v>3</v>
      </c>
      <c r="I34" s="25">
        <f>I35</f>
        <v>0</v>
      </c>
      <c r="J34" s="25">
        <f>J35</f>
        <v>0</v>
      </c>
      <c r="K34" s="25">
        <f>K35</f>
        <v>0</v>
      </c>
      <c r="L34" s="25">
        <f>L35</f>
        <v>0</v>
      </c>
      <c r="M34" s="25">
        <f>M35</f>
        <v>0</v>
      </c>
      <c r="N34" s="25">
        <f>N35</f>
        <v>0</v>
      </c>
      <c r="O34" s="25">
        <f>O35</f>
        <v>0</v>
      </c>
      <c r="P34" s="25">
        <f>P35</f>
        <v>0</v>
      </c>
      <c r="Q34" s="25">
        <f>Q35</f>
        <v>0</v>
      </c>
      <c r="R34" s="25">
        <f>R35</f>
        <v>0</v>
      </c>
      <c r="S34" s="25">
        <f>S35</f>
        <v>0</v>
      </c>
      <c r="T34" s="25">
        <f>T35</f>
        <v>7</v>
      </c>
      <c r="U34" s="25">
        <f>U35</f>
        <v>7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8" t="s">
        <v>59</v>
      </c>
      <c r="B35" s="21"/>
      <c r="C35" s="26">
        <f aca="true" t="shared" si="12" ref="C35:C42">D35</f>
        <v>10</v>
      </c>
      <c r="D35" s="26">
        <f>H35+L35+Q35+U35</f>
        <v>10</v>
      </c>
      <c r="E35" s="26">
        <v>0</v>
      </c>
      <c r="F35" s="26">
        <v>0</v>
      </c>
      <c r="G35" s="26">
        <v>3</v>
      </c>
      <c r="H35" s="26">
        <f>E35+F35+G35</f>
        <v>3</v>
      </c>
      <c r="I35" s="26">
        <v>0</v>
      </c>
      <c r="J35" s="26">
        <v>0</v>
      </c>
      <c r="K35" s="26">
        <v>0</v>
      </c>
      <c r="L35" s="26">
        <f>I35+J35+K35</f>
        <v>0</v>
      </c>
      <c r="M35" s="26">
        <v>0</v>
      </c>
      <c r="N35" s="26">
        <v>0</v>
      </c>
      <c r="O35" s="26">
        <v>0</v>
      </c>
      <c r="P35" s="26"/>
      <c r="Q35" s="26">
        <f>M35+N35+O35</f>
        <v>0</v>
      </c>
      <c r="R35" s="26">
        <v>0</v>
      </c>
      <c r="S35" s="26">
        <v>0</v>
      </c>
      <c r="T35" s="26">
        <v>7</v>
      </c>
      <c r="U35" s="26">
        <f>R35+S35+T35</f>
        <v>7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8" t="s">
        <v>73</v>
      </c>
      <c r="B36" s="21" t="s">
        <v>74</v>
      </c>
      <c r="C36" s="25">
        <f t="shared" si="12"/>
        <v>103577.9</v>
      </c>
      <c r="D36" s="25">
        <f>D37</f>
        <v>103577.9</v>
      </c>
      <c r="E36" s="25">
        <f>E37</f>
        <v>522</v>
      </c>
      <c r="F36" s="25">
        <f>F37</f>
        <v>3095</v>
      </c>
      <c r="G36" s="25">
        <f>G37</f>
        <v>4240</v>
      </c>
      <c r="H36" s="25">
        <f>H37</f>
        <v>7857</v>
      </c>
      <c r="I36" s="25">
        <f>I37</f>
        <v>4210</v>
      </c>
      <c r="J36" s="25">
        <f>J37</f>
        <v>3803</v>
      </c>
      <c r="K36" s="25">
        <f>K37</f>
        <v>1837</v>
      </c>
      <c r="L36" s="25">
        <f>L37</f>
        <v>9850</v>
      </c>
      <c r="M36" s="25">
        <f>M37</f>
        <v>11512.1</v>
      </c>
      <c r="N36" s="25">
        <f>N37</f>
        <v>10577</v>
      </c>
      <c r="O36" s="25">
        <f>O37</f>
        <v>7644</v>
      </c>
      <c r="P36" s="25">
        <f>P37</f>
        <v>0</v>
      </c>
      <c r="Q36" s="25">
        <f>Q37</f>
        <v>29733.1</v>
      </c>
      <c r="R36" s="25">
        <f>R37</f>
        <v>49339.57</v>
      </c>
      <c r="S36" s="25">
        <f>S37</f>
        <v>4000</v>
      </c>
      <c r="T36" s="25">
        <f>T37</f>
        <v>2798.23</v>
      </c>
      <c r="U36" s="25">
        <f>U37</f>
        <v>56137.8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8" t="s">
        <v>59</v>
      </c>
      <c r="B37" s="21"/>
      <c r="C37" s="26">
        <f t="shared" si="12"/>
        <v>103577.9</v>
      </c>
      <c r="D37" s="26">
        <f>H37+L37+Q37+U37</f>
        <v>103577.9</v>
      </c>
      <c r="E37" s="26">
        <v>522</v>
      </c>
      <c r="F37" s="26">
        <v>3095</v>
      </c>
      <c r="G37" s="26">
        <v>4240</v>
      </c>
      <c r="H37" s="26">
        <f>E37+F37+G37</f>
        <v>7857</v>
      </c>
      <c r="I37" s="26">
        <v>4210</v>
      </c>
      <c r="J37" s="26">
        <v>3803</v>
      </c>
      <c r="K37" s="26">
        <v>1837</v>
      </c>
      <c r="L37" s="26">
        <f>I37+J37+K37</f>
        <v>9850</v>
      </c>
      <c r="M37" s="26">
        <v>11512.1</v>
      </c>
      <c r="N37" s="26">
        <v>10577</v>
      </c>
      <c r="O37" s="26">
        <v>7644</v>
      </c>
      <c r="P37" s="26"/>
      <c r="Q37" s="26">
        <f>M37+N37+O37</f>
        <v>29733.1</v>
      </c>
      <c r="R37" s="26">
        <v>49339.57</v>
      </c>
      <c r="S37" s="26">
        <v>4000</v>
      </c>
      <c r="T37" s="26">
        <v>2798.23</v>
      </c>
      <c r="U37" s="26">
        <f>R37+S37+T37</f>
        <v>56137.8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30" t="s">
        <v>75</v>
      </c>
      <c r="B38" s="16" t="s">
        <v>76</v>
      </c>
      <c r="C38" s="25">
        <f t="shared" si="12"/>
        <v>1262</v>
      </c>
      <c r="D38" s="25">
        <f>D18-D26</f>
        <v>1262</v>
      </c>
      <c r="E38" s="25">
        <f>E18-E26</f>
        <v>1913</v>
      </c>
      <c r="F38" s="25">
        <f>F18-F26</f>
        <v>2734</v>
      </c>
      <c r="G38" s="25">
        <f>G18-G26</f>
        <v>7646</v>
      </c>
      <c r="H38" s="25">
        <f>H18-H26</f>
        <v>12293</v>
      </c>
      <c r="I38" s="25">
        <f>I18-I26</f>
        <v>280</v>
      </c>
      <c r="J38" s="25">
        <f>J18-J26</f>
        <v>14509</v>
      </c>
      <c r="K38" s="25">
        <f>K18-K26</f>
        <v>71389</v>
      </c>
      <c r="L38" s="25">
        <f>L18-L26</f>
        <v>86178</v>
      </c>
      <c r="M38" s="25">
        <f>M18-M26</f>
        <v>-4541.1</v>
      </c>
      <c r="N38" s="25">
        <f>N18-N26</f>
        <v>20379</v>
      </c>
      <c r="O38" s="25">
        <f>O18-O26</f>
        <v>-5143</v>
      </c>
      <c r="P38" s="25">
        <f>P18-P26</f>
        <v>0</v>
      </c>
      <c r="Q38" s="25">
        <f>Q18-Q26</f>
        <v>10694.900000000001</v>
      </c>
      <c r="R38" s="25">
        <f>R18-R26</f>
        <v>-78511.77000000002</v>
      </c>
      <c r="S38" s="25">
        <f>S18-S26</f>
        <v>-14841</v>
      </c>
      <c r="T38" s="25">
        <f>T18-T26</f>
        <v>-14551.13</v>
      </c>
      <c r="U38" s="25">
        <f>U18-U26</f>
        <v>-107903.90000000001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30" t="s">
        <v>77</v>
      </c>
      <c r="B39" s="16" t="s">
        <v>78</v>
      </c>
      <c r="C39" s="26">
        <f t="shared" si="12"/>
        <v>-1262</v>
      </c>
      <c r="D39" s="25">
        <f>-D38</f>
        <v>-1262</v>
      </c>
      <c r="E39" s="25">
        <f>-E38</f>
        <v>-1913</v>
      </c>
      <c r="F39" s="25">
        <f>-F38</f>
        <v>-2734</v>
      </c>
      <c r="G39" s="25">
        <f>-G38</f>
        <v>-7646</v>
      </c>
      <c r="H39" s="25">
        <f>-H38</f>
        <v>-12293</v>
      </c>
      <c r="I39" s="25">
        <f>-I38</f>
        <v>-280</v>
      </c>
      <c r="J39" s="25">
        <f>-J38</f>
        <v>-14509</v>
      </c>
      <c r="K39" s="25">
        <f>-K38</f>
        <v>-71389</v>
      </c>
      <c r="L39" s="25">
        <f>-L38</f>
        <v>-86178</v>
      </c>
      <c r="M39" s="25">
        <f>-M38</f>
        <v>4541.1</v>
      </c>
      <c r="N39" s="25">
        <f>-N38</f>
        <v>-20379</v>
      </c>
      <c r="O39" s="25">
        <f>-O38</f>
        <v>5143</v>
      </c>
      <c r="P39" s="25">
        <f>-P38</f>
        <v>0</v>
      </c>
      <c r="Q39" s="25">
        <f>-Q38</f>
        <v>-10694.900000000001</v>
      </c>
      <c r="R39" s="25">
        <f>-R38</f>
        <v>78511.77000000002</v>
      </c>
      <c r="S39" s="25">
        <f>-S38</f>
        <v>14841</v>
      </c>
      <c r="T39" s="25">
        <f>-T38</f>
        <v>14551.13</v>
      </c>
      <c r="U39" s="25">
        <f>-U38</f>
        <v>107903.90000000001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8" t="s">
        <v>59</v>
      </c>
      <c r="B40" s="16"/>
      <c r="C40" s="26">
        <f t="shared" si="12"/>
        <v>218508.9</v>
      </c>
      <c r="D40" s="26">
        <f>-(D21+D24-(D29+D31+D33+D35+D37))</f>
        <v>218508.9</v>
      </c>
      <c r="E40" s="26">
        <f>-(E21+E24-(E29+E31+E33+E35+E37))</f>
        <v>3155</v>
      </c>
      <c r="F40" s="26">
        <f>-(F21+F24-(F29+F31+F33+F35+F37))</f>
        <v>4322</v>
      </c>
      <c r="G40" s="26">
        <f>-(G21+G24-(G29+G31+G33+G35+G37))</f>
        <v>-3636</v>
      </c>
      <c r="H40" s="26">
        <f>-(H21+H24-(H29+H31+H33+H35+H37))</f>
        <v>3841</v>
      </c>
      <c r="I40" s="26">
        <f>-(I21+I24-(I29+I31+I33+I35+I37))</f>
        <v>8134</v>
      </c>
      <c r="J40" s="26">
        <f>-(J21+J24-(J29+J31+J33+J35+J37))</f>
        <v>5869</v>
      </c>
      <c r="K40" s="26">
        <f>-(K21+K24-(K29+K31+K33+K35+K37))</f>
        <v>3052</v>
      </c>
      <c r="L40" s="26">
        <f>-(L21+L24-(L29+L31+L33+L35+L37))</f>
        <v>17055</v>
      </c>
      <c r="M40" s="26">
        <f>-(M21+M24-(M29+M31+M33+M35+M37))</f>
        <v>11182.1</v>
      </c>
      <c r="N40" s="26">
        <f>-(N21+N24-(N29+N31+N33+N35+N37))</f>
        <v>8652</v>
      </c>
      <c r="O40" s="26">
        <f>-(O21+O24-(O29+O31+O33+O35+O37))</f>
        <v>10605</v>
      </c>
      <c r="P40" s="26">
        <f>-(P21+P24-(P29+P31+P33+P35+P37))</f>
        <v>0</v>
      </c>
      <c r="Q40" s="26">
        <f>-(Q21+Q24-(Q29+Q31+Q33+Q35+Q37))</f>
        <v>30439.1</v>
      </c>
      <c r="R40" s="26">
        <f>-(R21+R24-(R29+R31+R33+R35+R37))</f>
        <v>126095.67000000001</v>
      </c>
      <c r="S40" s="26">
        <f>-(S21+S24-(S29+S31+S33+S35+S37))</f>
        <v>22377</v>
      </c>
      <c r="T40" s="26">
        <f>-(T21+T24-(T29+T31+T33+T35+T37))</f>
        <v>18701.129999999997</v>
      </c>
      <c r="U40" s="26">
        <f>-(U21+U24-(U29+U31+U33+U35+U37))</f>
        <v>167173.80000000002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8" t="s">
        <v>60</v>
      </c>
      <c r="B41" s="16"/>
      <c r="C41" s="26">
        <f t="shared" si="12"/>
        <v>-219770.9</v>
      </c>
      <c r="D41" s="26">
        <f>-(D22+D25-(0))</f>
        <v>-219770.9</v>
      </c>
      <c r="E41" s="26">
        <f>-(E22+E25-(0))</f>
        <v>-5068</v>
      </c>
      <c r="F41" s="26">
        <f>-(F22+F25-(0))</f>
        <v>-7056</v>
      </c>
      <c r="G41" s="26">
        <f>-(G22+G25-(0))</f>
        <v>-4010</v>
      </c>
      <c r="H41" s="26">
        <f>-(H22+H25-(0))</f>
        <v>-16134</v>
      </c>
      <c r="I41" s="26">
        <f>-(I22+I25-(0))</f>
        <v>-8414</v>
      </c>
      <c r="J41" s="26">
        <f>-(J22+J25-(0))</f>
        <v>-20378</v>
      </c>
      <c r="K41" s="26">
        <f>-(K22+K25-(0))</f>
        <v>-74441</v>
      </c>
      <c r="L41" s="26">
        <f>-(L22+L25-(0))</f>
        <v>-103233</v>
      </c>
      <c r="M41" s="26">
        <f>-(M22+M25-(0))</f>
        <v>-6641</v>
      </c>
      <c r="N41" s="26">
        <f>-(N22+N25-(0))</f>
        <v>-29031</v>
      </c>
      <c r="O41" s="26">
        <f>-(O22+O25-(0))</f>
        <v>-5462</v>
      </c>
      <c r="P41" s="26">
        <f>-(P22+P25-(0))</f>
        <v>0</v>
      </c>
      <c r="Q41" s="26">
        <f>-(Q22+Q25-(0))</f>
        <v>-41134</v>
      </c>
      <c r="R41" s="26">
        <f>-(R22+R25-(0))</f>
        <v>-47583.9</v>
      </c>
      <c r="S41" s="26">
        <f>-(S22+S25-(0))</f>
        <v>-7536</v>
      </c>
      <c r="T41" s="26">
        <f>-(T22+T25-(0))</f>
        <v>-4150</v>
      </c>
      <c r="U41" s="26">
        <f>-(U22+U25-(0))</f>
        <v>-59269.9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30" t="s">
        <v>79</v>
      </c>
      <c r="B42" s="16" t="s">
        <v>80</v>
      </c>
      <c r="C42" s="26">
        <f t="shared" si="12"/>
        <v>-255244.8</v>
      </c>
      <c r="D42" s="25">
        <f>-D18</f>
        <v>-255244.8</v>
      </c>
      <c r="E42" s="25">
        <f>-E18</f>
        <v>-6141</v>
      </c>
      <c r="F42" s="25">
        <f>-F18</f>
        <v>-8137</v>
      </c>
      <c r="G42" s="25">
        <f>-G18</f>
        <v>-15198</v>
      </c>
      <c r="H42" s="25">
        <f>-H18</f>
        <v>-29476</v>
      </c>
      <c r="I42" s="25">
        <f>-I18</f>
        <v>-10798</v>
      </c>
      <c r="J42" s="25">
        <f>-J18</f>
        <v>-20695</v>
      </c>
      <c r="K42" s="25">
        <f>-K18</f>
        <v>-75935</v>
      </c>
      <c r="L42" s="25">
        <f>-L18</f>
        <v>-107428</v>
      </c>
      <c r="M42" s="25">
        <f>-M18</f>
        <v>-11747</v>
      </c>
      <c r="N42" s="25">
        <f>-N18</f>
        <v>-33667</v>
      </c>
      <c r="O42" s="25">
        <f>-O18</f>
        <v>-6968</v>
      </c>
      <c r="P42" s="25">
        <f>-P18</f>
        <v>0</v>
      </c>
      <c r="Q42" s="25">
        <f>-Q18</f>
        <v>-52382</v>
      </c>
      <c r="R42" s="25">
        <f>-R18</f>
        <v>-51796.9</v>
      </c>
      <c r="S42" s="25">
        <f>-S18</f>
        <v>-8614</v>
      </c>
      <c r="T42" s="25">
        <f>-T18</f>
        <v>-5547.9</v>
      </c>
      <c r="U42" s="25">
        <f>-U18</f>
        <v>-65958.8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6"/>
      <c r="D43" s="25"/>
      <c r="E43" s="26"/>
      <c r="F43" s="26"/>
      <c r="G43" s="26"/>
      <c r="H43" s="25"/>
      <c r="I43" s="26"/>
      <c r="J43" s="26"/>
      <c r="K43" s="26"/>
      <c r="L43" s="25"/>
      <c r="M43" s="26"/>
      <c r="N43" s="26"/>
      <c r="O43" s="26"/>
      <c r="P43" s="26"/>
      <c r="Q43" s="25"/>
      <c r="R43" s="26"/>
      <c r="S43" s="26"/>
      <c r="T43" s="26"/>
      <c r="U43" s="25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8" t="s">
        <v>60</v>
      </c>
      <c r="B44" s="16"/>
      <c r="C44" s="26">
        <f aca="true" t="shared" si="13" ref="C44:C50">D44</f>
        <v>-219770.9</v>
      </c>
      <c r="D44" s="26">
        <f>-(D22+D25)</f>
        <v>-219770.9</v>
      </c>
      <c r="E44" s="26">
        <f>-(E22+E24)</f>
        <v>-5170</v>
      </c>
      <c r="F44" s="26">
        <f>-(F22+F24)</f>
        <v>-6459</v>
      </c>
      <c r="G44" s="26">
        <f>-(G22+G24)</f>
        <v>-3767</v>
      </c>
      <c r="H44" s="26">
        <f>-(H22+H24)</f>
        <v>-15396</v>
      </c>
      <c r="I44" s="26">
        <f>-(I22+I24)</f>
        <v>-9438</v>
      </c>
      <c r="J44" s="26">
        <f>-(J22+J24)</f>
        <v>-3216</v>
      </c>
      <c r="K44" s="26">
        <f>-(K22+K24)</f>
        <v>-3560</v>
      </c>
      <c r="L44" s="26">
        <f>-(L22+L24)</f>
        <v>-16214</v>
      </c>
      <c r="M44" s="26">
        <f>-(M22+M24)</f>
        <v>-10820</v>
      </c>
      <c r="N44" s="26">
        <f>-(N22+N24)</f>
        <v>-6942</v>
      </c>
      <c r="O44" s="26">
        <f>-(O22+O24)</f>
        <v>-3679</v>
      </c>
      <c r="P44" s="26">
        <f>-(P22+P24)</f>
        <v>0</v>
      </c>
      <c r="Q44" s="26">
        <f>-(Q22+Q24)</f>
        <v>-21441</v>
      </c>
      <c r="R44" s="26">
        <f>-(R22+R24)</f>
        <v>-14756</v>
      </c>
      <c r="S44" s="26">
        <f>-(S22+S24)</f>
        <v>-7828</v>
      </c>
      <c r="T44" s="26">
        <f>-(T22+T24)</f>
        <v>-4506.9</v>
      </c>
      <c r="U44" s="26">
        <f>-(U22+U24)</f>
        <v>-27090.9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8" t="s">
        <v>59</v>
      </c>
      <c r="B45" s="16"/>
      <c r="C45" s="26">
        <f t="shared" si="13"/>
        <v>-35473.9</v>
      </c>
      <c r="D45" s="26">
        <f>-(D21+D24)</f>
        <v>-35473.9</v>
      </c>
      <c r="E45" s="26">
        <f>-(E21+E25)</f>
        <v>-971</v>
      </c>
      <c r="F45" s="26">
        <f>-(F21+F25)</f>
        <v>-1678</v>
      </c>
      <c r="G45" s="26">
        <f>-(G21+G25)</f>
        <v>-11431</v>
      </c>
      <c r="H45" s="26">
        <f>-(H21+H25)</f>
        <v>-14080</v>
      </c>
      <c r="I45" s="26">
        <f>-(I21+I25)</f>
        <v>-1360</v>
      </c>
      <c r="J45" s="26">
        <f>-(J21+J25)</f>
        <v>-17479</v>
      </c>
      <c r="K45" s="26">
        <f>-(K21+K25)</f>
        <v>-72375</v>
      </c>
      <c r="L45" s="26">
        <f>-(L21+L25)</f>
        <v>-91214</v>
      </c>
      <c r="M45" s="26">
        <f>-(M21+M25)</f>
        <v>-927</v>
      </c>
      <c r="N45" s="26">
        <f>-(N21+N25)</f>
        <v>-26725</v>
      </c>
      <c r="O45" s="26">
        <f>-(O21+O25)</f>
        <v>-3289</v>
      </c>
      <c r="P45" s="26">
        <f>-(P21+P25)</f>
        <v>0</v>
      </c>
      <c r="Q45" s="26">
        <f>-(Q21+Q25)</f>
        <v>-30941</v>
      </c>
      <c r="R45" s="26">
        <f>-(R21+R25)</f>
        <v>-37040.9</v>
      </c>
      <c r="S45" s="26">
        <f>-(S21+S25)</f>
        <v>-786</v>
      </c>
      <c r="T45" s="26">
        <f>-(T21+T25)</f>
        <v>-1041</v>
      </c>
      <c r="U45" s="26">
        <f>-(U21+U25)</f>
        <v>-38867.9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8" t="s">
        <v>81</v>
      </c>
      <c r="B46" s="21" t="s">
        <v>82</v>
      </c>
      <c r="C46" s="26">
        <f t="shared" si="13"/>
        <v>0</v>
      </c>
      <c r="D46" s="25"/>
      <c r="E46" s="26"/>
      <c r="F46" s="26"/>
      <c r="G46" s="26"/>
      <c r="H46" s="25"/>
      <c r="I46" s="26"/>
      <c r="J46" s="26"/>
      <c r="K46" s="26"/>
      <c r="L46" s="25"/>
      <c r="M46" s="26"/>
      <c r="N46" s="26"/>
      <c r="O46" s="26"/>
      <c r="P46" s="26"/>
      <c r="Q46" s="25"/>
      <c r="R46" s="26"/>
      <c r="S46" s="26"/>
      <c r="T46" s="26"/>
      <c r="U46" s="25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8" t="s">
        <v>83</v>
      </c>
      <c r="B47" s="21" t="s">
        <v>84</v>
      </c>
      <c r="C47" s="26">
        <f t="shared" si="13"/>
        <v>0</v>
      </c>
      <c r="D47" s="25"/>
      <c r="E47" s="29"/>
      <c r="F47" s="29"/>
      <c r="G47" s="29"/>
      <c r="H47" s="25"/>
      <c r="I47" s="26"/>
      <c r="J47" s="26"/>
      <c r="K47" s="26"/>
      <c r="L47" s="25"/>
      <c r="M47" s="26"/>
      <c r="N47" s="26"/>
      <c r="O47" s="26"/>
      <c r="P47" s="26"/>
      <c r="Q47" s="25"/>
      <c r="R47" s="26"/>
      <c r="S47" s="26"/>
      <c r="T47" s="26"/>
      <c r="U47" s="25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4.5" customHeight="1">
      <c r="A48" s="31" t="s">
        <v>85</v>
      </c>
      <c r="B48" s="21" t="s">
        <v>86</v>
      </c>
      <c r="C48" s="26">
        <f t="shared" si="13"/>
        <v>0</v>
      </c>
      <c r="D48" s="25"/>
      <c r="E48" s="26"/>
      <c r="F48" s="32"/>
      <c r="G48" s="32"/>
      <c r="H48" s="25"/>
      <c r="I48" s="32"/>
      <c r="J48" s="32"/>
      <c r="K48" s="32"/>
      <c r="L48" s="25"/>
      <c r="M48" s="32"/>
      <c r="N48" s="32"/>
      <c r="O48" s="32"/>
      <c r="P48" s="26"/>
      <c r="Q48" s="25"/>
      <c r="R48" s="26"/>
      <c r="S48" s="26"/>
      <c r="T48" s="26"/>
      <c r="U48" s="25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30" t="s">
        <v>87</v>
      </c>
      <c r="B49" s="16" t="s">
        <v>88</v>
      </c>
      <c r="C49" s="26">
        <f t="shared" si="13"/>
        <v>253982.8</v>
      </c>
      <c r="D49" s="25">
        <f>D50</f>
        <v>253982.8</v>
      </c>
      <c r="E49" s="25">
        <f>E50</f>
        <v>4228</v>
      </c>
      <c r="F49" s="25">
        <f>F50</f>
        <v>5403</v>
      </c>
      <c r="G49" s="25">
        <f>G50</f>
        <v>7552</v>
      </c>
      <c r="H49" s="25">
        <f>H50</f>
        <v>17183</v>
      </c>
      <c r="I49" s="25">
        <f>I50</f>
        <v>10518</v>
      </c>
      <c r="J49" s="25">
        <f>J50</f>
        <v>6186</v>
      </c>
      <c r="K49" s="25">
        <f>K50</f>
        <v>4546</v>
      </c>
      <c r="L49" s="25">
        <f>L50</f>
        <v>21250</v>
      </c>
      <c r="M49" s="25">
        <f>M50</f>
        <v>16288.1</v>
      </c>
      <c r="N49" s="25">
        <f>N50</f>
        <v>13288</v>
      </c>
      <c r="O49" s="25">
        <f>O50</f>
        <v>12111</v>
      </c>
      <c r="P49" s="25">
        <f>P50</f>
        <v>0</v>
      </c>
      <c r="Q49" s="25">
        <f>Q50</f>
        <v>41687.1</v>
      </c>
      <c r="R49" s="25">
        <f>R50</f>
        <v>130308.67000000001</v>
      </c>
      <c r="S49" s="25">
        <f>S50</f>
        <v>23455</v>
      </c>
      <c r="T49" s="25">
        <f>T50</f>
        <v>20099.03</v>
      </c>
      <c r="U49" s="25">
        <f>U50</f>
        <v>173862.7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8" t="s">
        <v>59</v>
      </c>
      <c r="B50" s="16"/>
      <c r="C50" s="26">
        <f t="shared" si="13"/>
        <v>253982.8</v>
      </c>
      <c r="D50" s="26">
        <f>D29+D31+D33+D35+D37</f>
        <v>253982.8</v>
      </c>
      <c r="E50" s="26">
        <f>E29+E31+E33+E35+E37</f>
        <v>4228</v>
      </c>
      <c r="F50" s="26">
        <f>F29+F31+F33+F35+F37</f>
        <v>5403</v>
      </c>
      <c r="G50" s="26">
        <f>G29+G31+G33+G35+G37</f>
        <v>7552</v>
      </c>
      <c r="H50" s="26">
        <f>H29+H31+H33+H35+H37</f>
        <v>17183</v>
      </c>
      <c r="I50" s="26">
        <f>I29+I31+I33+I35+I37</f>
        <v>10518</v>
      </c>
      <c r="J50" s="26">
        <f>J29+J31+J33+J35+J37</f>
        <v>6186</v>
      </c>
      <c r="K50" s="26">
        <f>K29+K31+K33+K35+K37</f>
        <v>4546</v>
      </c>
      <c r="L50" s="26">
        <f>L29+L31+L33+L35+L37</f>
        <v>21250</v>
      </c>
      <c r="M50" s="26">
        <f>M29+M31+M33+M35+M37</f>
        <v>16288.1</v>
      </c>
      <c r="N50" s="26">
        <f>N29+N31+N33+N35+N37</f>
        <v>13288</v>
      </c>
      <c r="O50" s="26">
        <f>O29+O31+O33+O35+O37</f>
        <v>12111</v>
      </c>
      <c r="P50" s="26">
        <f>P29+P31+P33+P35+P37</f>
        <v>0</v>
      </c>
      <c r="Q50" s="26">
        <f>Q29+Q31+Q33+Q35+Q37</f>
        <v>41687.1</v>
      </c>
      <c r="R50" s="26">
        <f>R29+R31+R33+R35+R37</f>
        <v>130308.67000000001</v>
      </c>
      <c r="S50" s="26">
        <f>S29+S31+S33+S35+S37</f>
        <v>23455</v>
      </c>
      <c r="T50" s="26">
        <f>T29+T31+T33+T35+T37</f>
        <v>20099.03</v>
      </c>
      <c r="U50" s="26">
        <f>U29+U31+U33+U35+U37</f>
        <v>173862.7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6"/>
      <c r="D51" s="25"/>
      <c r="E51" s="29"/>
      <c r="F51" s="29"/>
      <c r="G51" s="29"/>
      <c r="H51" s="25"/>
      <c r="I51" s="26"/>
      <c r="J51" s="26"/>
      <c r="K51" s="26"/>
      <c r="L51" s="25"/>
      <c r="M51" s="26"/>
      <c r="N51" s="26"/>
      <c r="O51" s="26"/>
      <c r="P51" s="26"/>
      <c r="Q51" s="25"/>
      <c r="R51" s="26"/>
      <c r="S51" s="26"/>
      <c r="T51" s="26"/>
      <c r="U51" s="25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6">
        <f aca="true" t="shared" si="14" ref="C52:C53">D52</f>
        <v>1350</v>
      </c>
      <c r="D52" s="25">
        <f>H52+L52+Q52+U52</f>
        <v>1350</v>
      </c>
      <c r="E52" s="29">
        <v>0</v>
      </c>
      <c r="F52" s="29">
        <v>0</v>
      </c>
      <c r="G52" s="29">
        <v>600</v>
      </c>
      <c r="H52" s="25">
        <f>E52+F52+G52</f>
        <v>600</v>
      </c>
      <c r="I52" s="26">
        <v>750</v>
      </c>
      <c r="J52" s="26">
        <v>0</v>
      </c>
      <c r="K52" s="26">
        <v>0</v>
      </c>
      <c r="L52" s="25">
        <f>I52+K52+J52</f>
        <v>750</v>
      </c>
      <c r="M52" s="26">
        <v>0</v>
      </c>
      <c r="N52" s="26">
        <v>0</v>
      </c>
      <c r="O52" s="26">
        <v>0</v>
      </c>
      <c r="P52" s="26"/>
      <c r="Q52" s="25">
        <f>M52+N52+O52</f>
        <v>0</v>
      </c>
      <c r="R52" s="26">
        <v>0</v>
      </c>
      <c r="S52" s="26">
        <v>0</v>
      </c>
      <c r="T52" s="26">
        <v>0</v>
      </c>
      <c r="U52" s="25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8" t="s">
        <v>91</v>
      </c>
      <c r="B53" s="21" t="s">
        <v>92</v>
      </c>
      <c r="C53" s="26">
        <f t="shared" si="14"/>
        <v>0</v>
      </c>
      <c r="D53" s="25"/>
      <c r="E53" s="26"/>
      <c r="F53" s="26"/>
      <c r="G53" s="26"/>
      <c r="H53" s="25"/>
      <c r="I53" s="26"/>
      <c r="J53" s="26"/>
      <c r="K53" s="26"/>
      <c r="L53" s="25"/>
      <c r="M53" s="26"/>
      <c r="N53" s="26"/>
      <c r="O53" s="26"/>
      <c r="P53" s="26"/>
      <c r="Q53" s="25"/>
      <c r="R53" s="26"/>
      <c r="S53" s="26"/>
      <c r="T53" s="26"/>
      <c r="U53" s="25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6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f>P38+P42-P49</f>
        <v>0</v>
      </c>
      <c r="Q54" s="25">
        <v>0</v>
      </c>
      <c r="R54" s="25">
        <v>0</v>
      </c>
      <c r="S54" s="25">
        <v>0</v>
      </c>
      <c r="T54" s="25">
        <v>0</v>
      </c>
      <c r="U54" s="25">
        <f aca="true" t="shared" si="15" ref="U54:U55">R54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3" t="s">
        <v>95</v>
      </c>
      <c r="B55" s="16" t="s">
        <v>96</v>
      </c>
      <c r="C55" s="26">
        <v>0</v>
      </c>
      <c r="D55" s="25">
        <v>3169</v>
      </c>
      <c r="E55" s="26">
        <v>3169</v>
      </c>
      <c r="F55" s="26">
        <f>E56</f>
        <v>5082</v>
      </c>
      <c r="G55" s="26">
        <f>F56</f>
        <v>7816</v>
      </c>
      <c r="H55" s="26">
        <f>E55</f>
        <v>3169</v>
      </c>
      <c r="I55" s="26">
        <f>G56</f>
        <v>14862</v>
      </c>
      <c r="J55" s="26">
        <f>I56</f>
        <v>14392</v>
      </c>
      <c r="K55" s="26">
        <f>J56</f>
        <v>28901</v>
      </c>
      <c r="L55" s="26">
        <f>I55</f>
        <v>14862</v>
      </c>
      <c r="M55" s="26">
        <f>K56</f>
        <v>100290</v>
      </c>
      <c r="N55" s="26">
        <f>M56</f>
        <v>95748.9</v>
      </c>
      <c r="O55" s="26">
        <f>N56</f>
        <v>116127.6</v>
      </c>
      <c r="P55" s="26">
        <f>O56</f>
        <v>110984.1</v>
      </c>
      <c r="Q55" s="26">
        <f>M55</f>
        <v>100290</v>
      </c>
      <c r="R55" s="26">
        <f>O56</f>
        <v>110984.1</v>
      </c>
      <c r="S55" s="26">
        <f>R56</f>
        <v>32472.329999999987</v>
      </c>
      <c r="T55" s="26">
        <f>S56</f>
        <v>17631.329999999987</v>
      </c>
      <c r="U55" s="26">
        <f t="shared" si="15"/>
        <v>110984.1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3" t="s">
        <v>97</v>
      </c>
      <c r="B56" s="16" t="s">
        <v>98</v>
      </c>
      <c r="C56" s="25">
        <v>0</v>
      </c>
      <c r="D56" s="25">
        <f>D55+D18-D26+(-D42)-D49-D52-D38</f>
        <v>3081</v>
      </c>
      <c r="E56" s="25">
        <f>E55+E18-E26+(-E42)-E49-E52-E38</f>
        <v>5082</v>
      </c>
      <c r="F56" s="25">
        <f>F55+F18-F26+(-F42)-F49-F52-F38</f>
        <v>7816</v>
      </c>
      <c r="G56" s="25">
        <f>G55+G18-G26+(-G42)-G49-G52-G38</f>
        <v>14862</v>
      </c>
      <c r="H56" s="25">
        <f>H55+H18-H26+(-H42)-H49-H52-H38</f>
        <v>14862</v>
      </c>
      <c r="I56" s="25">
        <f>I55+I18-I26+(-I42)-I49-I52-I38</f>
        <v>14392</v>
      </c>
      <c r="J56" s="25">
        <f>J55+J18-J26+(-J42)-J49-J52-J38</f>
        <v>28901</v>
      </c>
      <c r="K56" s="25">
        <f>K55+K18-K26+(-K42)-K49-K52-K38</f>
        <v>100290</v>
      </c>
      <c r="L56" s="25">
        <f>L55+L18-L26+(-L42)-L49-L52-L38</f>
        <v>100290</v>
      </c>
      <c r="M56" s="25">
        <f>M55+M18-M26+(-M42)-M49-M52-M38</f>
        <v>95748.9</v>
      </c>
      <c r="N56" s="25">
        <v>116127.6</v>
      </c>
      <c r="O56" s="25">
        <v>110984.1</v>
      </c>
      <c r="P56" s="25">
        <f>P55+P18-P26-P52</f>
        <v>110984.1</v>
      </c>
      <c r="Q56" s="25">
        <f>Q55+Q18-Q26+(-Q42)-Q49-Q52-Q38</f>
        <v>110984.9</v>
      </c>
      <c r="R56" s="25">
        <f>R55+R18-R26+(-R42)-R49-R52-R38</f>
        <v>32472.329999999987</v>
      </c>
      <c r="S56" s="25">
        <f>S55+S18-S26+(-S42)-S49-S52-S38</f>
        <v>17631.329999999987</v>
      </c>
      <c r="T56" s="25">
        <f>T55+T18-T26+(-T42)-T49-T52-T38</f>
        <v>3080.19999999999</v>
      </c>
      <c r="U56" s="25">
        <f>U55+U18-U26+(-U42)-U49-U52-U38</f>
        <v>3080.2000000000116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3" t="s">
        <v>99</v>
      </c>
      <c r="B57" s="16" t="s">
        <v>100</v>
      </c>
      <c r="C57" s="26">
        <f aca="true" t="shared" si="16" ref="C57:C58">D57</f>
        <v>88</v>
      </c>
      <c r="D57" s="25">
        <f>D55-D56</f>
        <v>88</v>
      </c>
      <c r="E57" s="25">
        <f>E55-E56</f>
        <v>-1913</v>
      </c>
      <c r="F57" s="25">
        <f>F55-F56</f>
        <v>-2734</v>
      </c>
      <c r="G57" s="25">
        <f>G55-G56</f>
        <v>-7046</v>
      </c>
      <c r="H57" s="25">
        <f>H55-H56</f>
        <v>-11693</v>
      </c>
      <c r="I57" s="25">
        <f>I55-I56</f>
        <v>470</v>
      </c>
      <c r="J57" s="25">
        <f>J55-J56</f>
        <v>-14509</v>
      </c>
      <c r="K57" s="25">
        <f>K55-K56</f>
        <v>-71389</v>
      </c>
      <c r="L57" s="25">
        <f>L55-L56</f>
        <v>-85428</v>
      </c>
      <c r="M57" s="25">
        <f>M55-M56</f>
        <v>4541.100000000006</v>
      </c>
      <c r="N57" s="25">
        <f>N55-N56</f>
        <v>-20378.70000000001</v>
      </c>
      <c r="O57" s="25">
        <f>O55-O56</f>
        <v>5143.5</v>
      </c>
      <c r="P57" s="25">
        <f>P55-P56</f>
        <v>0</v>
      </c>
      <c r="Q57" s="25">
        <f>Q55-Q56</f>
        <v>-10694.899999999994</v>
      </c>
      <c r="R57" s="25">
        <f>R55-R56</f>
        <v>78511.77000000002</v>
      </c>
      <c r="S57" s="25">
        <f>S55-S56</f>
        <v>14841</v>
      </c>
      <c r="T57" s="25">
        <f>T55-T56</f>
        <v>14551.129999999997</v>
      </c>
      <c r="U57" s="25">
        <f>U55-U56</f>
        <v>107903.9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4" t="s">
        <v>101</v>
      </c>
      <c r="B58" s="16" t="s">
        <v>102</v>
      </c>
      <c r="C58" s="26">
        <f t="shared" si="16"/>
        <v>0</v>
      </c>
      <c r="D58" s="25"/>
      <c r="E58" s="24"/>
      <c r="F58" s="24"/>
      <c r="G58" s="24"/>
      <c r="H58" s="25"/>
      <c r="I58" s="24"/>
      <c r="J58" s="24"/>
      <c r="K58" s="24"/>
      <c r="L58" s="25"/>
      <c r="M58" s="24"/>
      <c r="N58" s="24"/>
      <c r="O58" s="24"/>
      <c r="P58" s="25"/>
      <c r="Q58" s="25"/>
      <c r="R58" s="24"/>
      <c r="S58" s="24"/>
      <c r="T58" s="24"/>
      <c r="U58" s="25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72.75" customHeight="1">
      <c r="A59" s="35"/>
      <c r="B59" s="36"/>
      <c r="C59" s="37"/>
      <c r="D59" s="38"/>
      <c r="E59" s="39"/>
      <c r="F59" s="39"/>
      <c r="G59" s="39"/>
      <c r="H59" s="38"/>
      <c r="I59" s="39"/>
      <c r="J59" s="39"/>
      <c r="K59" s="39"/>
      <c r="L59" s="38"/>
      <c r="M59" s="39"/>
      <c r="N59" s="39"/>
      <c r="O59" s="39"/>
      <c r="P59" s="38"/>
      <c r="Q59" s="38"/>
      <c r="R59" s="39"/>
      <c r="S59" s="39"/>
      <c r="T59" s="39"/>
      <c r="U59" s="38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40"/>
      <c r="B60" s="41" t="s">
        <v>103</v>
      </c>
      <c r="C60" s="41"/>
      <c r="D60" s="41"/>
      <c r="E60" s="41"/>
      <c r="F60" s="41"/>
      <c r="G60" s="41"/>
      <c r="H60" s="42"/>
      <c r="I60" s="43"/>
      <c r="J60" s="11"/>
      <c r="K60" s="44"/>
      <c r="L60" s="40"/>
      <c r="M60" s="45"/>
      <c r="N60" s="45"/>
      <c r="O60" s="40"/>
      <c r="P60" s="40"/>
      <c r="Q60" s="46" t="s">
        <v>104</v>
      </c>
      <c r="R60" s="46"/>
      <c r="S60" s="46"/>
      <c r="T60" s="46"/>
      <c r="U60" s="40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5"/>
      <c r="N61" s="45"/>
      <c r="O61" s="40"/>
      <c r="P61" s="40"/>
      <c r="Q61" s="40"/>
      <c r="R61" s="40"/>
      <c r="S61" s="40"/>
      <c r="T61" s="40"/>
      <c r="U61" s="40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7"/>
      <c r="C62" s="47"/>
      <c r="D62" s="48" t="s">
        <v>105</v>
      </c>
      <c r="E62" s="43"/>
      <c r="F62" s="43"/>
      <c r="G62" s="43"/>
      <c r="H62" s="43"/>
      <c r="I62" s="43"/>
      <c r="J62" s="44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9" t="s">
        <v>107</v>
      </c>
      <c r="C63" s="49"/>
      <c r="D63" s="49"/>
      <c r="E63" s="49"/>
      <c r="F63" s="49"/>
      <c r="G63" s="49"/>
      <c r="H63" s="49"/>
      <c r="I63" s="5"/>
      <c r="J63" s="5"/>
      <c r="K63" s="5"/>
      <c r="L63" s="5"/>
      <c r="M63" s="5"/>
      <c r="N63" s="5"/>
      <c r="O63" s="50"/>
      <c r="P63" s="5"/>
      <c r="Q63" s="51" t="s">
        <v>108</v>
      </c>
      <c r="R63" s="51"/>
      <c r="S63" s="51"/>
      <c r="T63" s="51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2"/>
      <c r="D64" s="11"/>
      <c r="E64" s="5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2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2">
        <f>C20+C47</f>
        <v>74732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2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59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2018-07-05T12:07:32Z</cp:lastPrinted>
  <dcterms:created xsi:type="dcterms:W3CDTF">2011-02-18T08:58:48Z</dcterms:created>
  <dcterms:modified xsi:type="dcterms:W3CDTF">2018-10-08T07:49:39Z</dcterms:modified>
  <cp:category/>
  <cp:version/>
  <cp:contentType/>
  <cp:contentStatus/>
  <cp:revision>22</cp:revision>
</cp:coreProperties>
</file>