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27"/>
  <c r="K28"/>
  <c r="K26"/>
  <c r="K30"/>
  <c r="K40"/>
  <c r="K39"/>
  <c r="K38"/>
  <c r="K29"/>
  <c r="K35"/>
</calcChain>
</file>

<file path=xl/sharedStrings.xml><?xml version="1.0" encoding="utf-8"?>
<sst xmlns="http://schemas.openxmlformats.org/spreadsheetml/2006/main" count="84" uniqueCount="68">
  <si>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</si>
  <si>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</si>
  <si>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</si>
  <si>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</si>
  <si>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</si>
  <si>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</si>
  <si>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</si>
  <si>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</si>
  <si>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</si>
  <si>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</si>
  <si>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</si>
  <si>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</si>
  <si>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</si>
  <si>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</si>
  <si>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</si>
  <si>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</si>
  <si>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</si>
  <si>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</si>
  <si>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</si>
  <si>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</si>
  <si>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</si>
  <si>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</si>
  <si>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</si>
  <si>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</si>
  <si>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</si>
  <si>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</si>
  <si>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</si>
  <si>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</si>
  <si>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</si>
  <si>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</si>
  <si>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</si>
  <si>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</si>
  <si>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</si>
  <si>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</si>
  <si>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</si>
  <si>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</si>
  <si>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</si>
  <si>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</si>
  <si>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</si>
  <si>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</si>
  <si>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</si>
  <si>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</si>
  <si>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</si>
  <si>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</si>
  <si>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</si>
  <si>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</si>
  <si>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</si>
  <si>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</si>
  <si>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</si>
  <si>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</si>
  <si>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>07.06.2023</t>
  </si>
  <si>
    <t xml:space="preserve"> </t>
  </si>
  <si>
    <t>14.12.2023</t>
  </si>
  <si>
    <t>28.06.2023</t>
  </si>
  <si>
    <t>15.12.2025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</si>
  <si>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</si>
  <si>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</si>
  <si>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</si>
  <si>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</si>
  <si>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</si>
  <si>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</si>
  <si>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</si>
  <si>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</si>
  <si>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</si>
  <si>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</si>
  <si>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>по состоянию на 1 сентября 2023 года</t>
  </si>
  <si>
    <t xml:space="preserve">Начальник финансового управления </t>
  </si>
  <si>
    <t>С.Е. Захаров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</si>
</sst>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showGridLines="0" showZeros="0" tabSelected="1" topLeftCell="A25" zoomScale="85" zoomScaleNormal="85" zoomScaleSheetLayoutView="85" zoomScalePageLayoutView="85" workbookViewId="0">
      <selection activeCell="I49" sqref="I49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>
        <v>3600000</v>
      </c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1200</v>
      </c>
      <c r="J15" s="54"/>
      <c r="K15" s="54"/>
      <c r="L15" s="54"/>
      <c r="M15" s="53">
        <v>3000</v>
      </c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3600000</v>
      </c>
      <c r="H26" s="17"/>
      <c r="I26" s="17"/>
      <c r="J26" s="18"/>
      <c r="K26" s="16">
        <f ca="1">SUMIF(INDIRECT("R[1]C25",FALSE):INDIRECT("R65000C25",FALSE),1,INDIRECT("R[1]C[0]",FALSE):INDIRECT("R65000C[0]",FALSE))</f>
        <v>4800000</v>
      </c>
      <c r="L26" s="17">
        <v>1144.1099999999999</v>
      </c>
      <c r="M26" s="17"/>
      <c r="N26" s="16">
        <v>1200000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3600000</v>
      </c>
      <c r="H30" s="17"/>
      <c r="I30" s="17"/>
      <c r="J30" s="18"/>
      <c r="K30" s="16">
        <f ca="1">SUMIF(INDIRECT("R[1]C24",FALSE):INDIRECT("R65000C24",FALSE),6,INDIRECT("R[1]C[0]",FALSE):INDIRECT("R65000C[0]",FALSE))</f>
        <v>4800000</v>
      </c>
      <c r="L30" s="17">
        <v>1144.1099999999999</v>
      </c>
      <c r="M30" s="17"/>
      <c r="N30" s="16">
        <v>1200000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9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1200000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80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80"/>
      <c r="J33" s="27"/>
      <c r="K33" s="28">
        <v>0</v>
      </c>
      <c r="L33" s="28">
        <v>0</v>
      </c>
      <c r="M33" s="27" t="s">
        <v>50</v>
      </c>
      <c r="N33" s="28">
        <v>600000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51</v>
      </c>
      <c r="B34" s="26"/>
      <c r="C34" s="26"/>
      <c r="D34" s="26"/>
      <c r="E34" s="26"/>
      <c r="F34" s="27"/>
      <c r="G34" s="28">
        <v>0</v>
      </c>
      <c r="H34" s="27"/>
      <c r="I34" s="81"/>
      <c r="J34" s="27" t="s">
        <v>52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 ht="40.950000000000003" customHeight="1">
      <c r="A35" s="21" t="s">
        <v>64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3600000</v>
      </c>
      <c r="H35" s="21" t="s">
        <v>46</v>
      </c>
      <c r="I35" s="79" t="s">
        <v>47</v>
      </c>
      <c r="J35" s="23"/>
      <c r="K35" s="22">
        <f ca="1">SUMIF(INDIRECT("R[1]C23",FALSE):INDIRECT("R65000C23",FALSE),6283189,INDIRECT("R[1]C[0]",FALSE):INDIRECT("R65000C[0]",FALSE))</f>
        <v>3600000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3600000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/>
      <c r="B36" s="26"/>
      <c r="C36" s="26"/>
      <c r="D36" s="26"/>
      <c r="E36" s="26"/>
      <c r="F36" s="27" t="s">
        <v>53</v>
      </c>
      <c r="G36" s="28">
        <v>3600000</v>
      </c>
      <c r="H36" s="27"/>
      <c r="I36" s="80"/>
      <c r="J36" s="27" t="s">
        <v>54</v>
      </c>
      <c r="K36" s="28">
        <v>1600000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6283189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1"/>
      <c r="J37" s="27" t="s">
        <v>55</v>
      </c>
      <c r="K37" s="28">
        <v>2000000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6283189</v>
      </c>
      <c r="X37" s="31">
        <v>6</v>
      </c>
      <c r="Y37" s="32">
        <v>1</v>
      </c>
      <c r="Z37" s="3"/>
    </row>
    <row r="38" spans="1:26">
      <c r="A38" s="15" t="s">
        <v>56</v>
      </c>
      <c r="B38" s="16">
        <v>0</v>
      </c>
      <c r="C38" s="16">
        <v>0</v>
      </c>
      <c r="D38" s="16">
        <v>0</v>
      </c>
      <c r="E38" s="16">
        <v>0</v>
      </c>
      <c r="F38" s="17"/>
      <c r="G38" s="16">
        <v>0</v>
      </c>
      <c r="H38" s="17"/>
      <c r="I38" s="17"/>
      <c r="J38" s="18"/>
      <c r="K38" s="16">
        <f ca="1">SUMIF(INDIRECT("R[1]C24",FALSE):INDIRECT("R65000C24",FALSE),7,INDIRECT("R[1]C[0]",FALSE):INDIRECT("R65000C[0]",FALSE))</f>
        <v>0</v>
      </c>
      <c r="L38" s="17">
        <v>0</v>
      </c>
      <c r="M38" s="17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20"/>
      <c r="Y38" s="20"/>
      <c r="Z38" s="20"/>
    </row>
    <row r="39" spans="1:26">
      <c r="A39" s="33" t="s">
        <v>57</v>
      </c>
      <c r="B39" s="16">
        <v>0</v>
      </c>
      <c r="C39" s="16">
        <v>0</v>
      </c>
      <c r="D39" s="16">
        <v>0</v>
      </c>
      <c r="E39" s="16">
        <v>0</v>
      </c>
      <c r="F39" s="34"/>
      <c r="G39" s="16">
        <v>0</v>
      </c>
      <c r="H39" s="34"/>
      <c r="I39" s="34"/>
      <c r="J39" s="35"/>
      <c r="K39" s="16">
        <f ca="1">SUMIF(INDIRECT("R[1]C24",FALSE):INDIRECT("R65000C24",FALSE),8,INDIRECT("R[1]C[0]",FALSE):INDIRECT("R65000C[0]",FALSE))</f>
        <v>0</v>
      </c>
      <c r="L39" s="17">
        <v>0</v>
      </c>
      <c r="M39" s="34"/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9"/>
      <c r="X39" s="3"/>
      <c r="Y39" s="3"/>
      <c r="Z39" s="3"/>
    </row>
    <row r="40" spans="1:26">
      <c r="A40" s="33" t="s">
        <v>58</v>
      </c>
      <c r="B40" s="16">
        <v>0</v>
      </c>
      <c r="C40" s="16">
        <v>0</v>
      </c>
      <c r="D40" s="16">
        <v>0</v>
      </c>
      <c r="E40" s="16">
        <v>0</v>
      </c>
      <c r="F40" s="34"/>
      <c r="G40" s="16">
        <v>0</v>
      </c>
      <c r="H40" s="34"/>
      <c r="I40" s="34"/>
      <c r="J40" s="35"/>
      <c r="K40" s="16">
        <f ca="1">SUMIF(INDIRECT("R[1]C24",FALSE):INDIRECT("R65000C24",FALSE),9,INDIRECT("R[1]C[0]",FALSE):INDIRECT("R65000C[0]",FALSE))</f>
        <v>0</v>
      </c>
      <c r="L40" s="17">
        <v>0</v>
      </c>
      <c r="M40" s="34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9"/>
      <c r="X40" s="3"/>
      <c r="Y40" s="3"/>
      <c r="Z40" s="3"/>
    </row>
    <row r="41" spans="1:26" ht="15.75" customHeight="1">
      <c r="A41" s="36"/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3"/>
      <c r="Y41" s="3"/>
      <c r="Z41" s="3"/>
    </row>
    <row r="42" spans="1:26" ht="15.75" customHeight="1">
      <c r="A42" s="4"/>
      <c r="B42" s="39"/>
      <c r="C42" s="39"/>
      <c r="D42" s="39"/>
      <c r="E42" s="39"/>
      <c r="F42" s="39"/>
      <c r="G42" s="39"/>
      <c r="H42" s="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"/>
      <c r="X42" s="3"/>
      <c r="Y42" s="3"/>
      <c r="Z42" s="3"/>
    </row>
    <row r="43" spans="1:26" ht="15.75" customHeight="1">
      <c r="A43" s="4"/>
      <c r="B43" s="39"/>
      <c r="C43" s="39"/>
      <c r="D43" s="39"/>
      <c r="E43" s="39"/>
      <c r="F43" s="39"/>
      <c r="G43" s="3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"/>
      <c r="X43" s="3"/>
      <c r="Y43" s="3"/>
      <c r="Z43" s="3"/>
    </row>
    <row r="44" spans="1:26" ht="13.2" customHeight="1">
      <c r="A44" s="40" t="s">
        <v>66</v>
      </c>
      <c r="B44" s="40"/>
      <c r="C44" s="41"/>
      <c r="D44" s="41"/>
      <c r="E44" s="41"/>
      <c r="F44" s="41"/>
      <c r="G44" s="42"/>
      <c r="H44" s="42"/>
      <c r="I44" s="43"/>
      <c r="J44" s="41" t="s">
        <v>67</v>
      </c>
      <c r="K44" s="41"/>
      <c r="L44" s="44"/>
      <c r="M44" s="45"/>
      <c r="N44" s="45"/>
      <c r="O44" s="7"/>
      <c r="P44" s="8"/>
      <c r="Q44" s="8"/>
      <c r="R44" s="8"/>
      <c r="S44" s="8"/>
      <c r="T44" s="8"/>
      <c r="U44" s="8"/>
      <c r="V44" s="8"/>
      <c r="W44" s="2"/>
      <c r="X44" s="3"/>
      <c r="Y44" s="3"/>
      <c r="Z44" s="3"/>
    </row>
    <row r="45" spans="1:26" ht="13.2" customHeight="1">
      <c r="A45" s="46"/>
      <c r="B45" s="40"/>
      <c r="C45" s="40"/>
      <c r="D45" s="40"/>
      <c r="E45" s="43" t="s">
        <v>59</v>
      </c>
      <c r="F45" s="40"/>
      <c r="G45" s="40"/>
      <c r="H45" s="40"/>
      <c r="I45" s="40"/>
      <c r="J45" s="40"/>
      <c r="K45" s="43" t="s">
        <v>60</v>
      </c>
      <c r="L45" s="7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40" t="s">
        <v>61</v>
      </c>
      <c r="B46" s="40"/>
      <c r="C46" s="41"/>
      <c r="D46" s="41"/>
      <c r="E46" s="41"/>
      <c r="F46" s="41"/>
      <c r="G46" s="41"/>
      <c r="H46" s="47"/>
      <c r="I46" s="48"/>
      <c r="J46" s="41" t="s">
        <v>63</v>
      </c>
      <c r="K46" s="49"/>
      <c r="L46" s="50"/>
      <c r="M46" s="55"/>
      <c r="N46" s="56"/>
      <c r="O46" s="4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3.2" customHeight="1">
      <c r="A47" s="2"/>
      <c r="B47" s="4"/>
      <c r="C47" s="4"/>
      <c r="D47" s="4"/>
      <c r="E47" s="7" t="s">
        <v>59</v>
      </c>
      <c r="F47" s="4"/>
      <c r="G47" s="4"/>
      <c r="H47" s="4"/>
      <c r="I47" s="4"/>
      <c r="J47" s="4"/>
      <c r="K47" s="7" t="s">
        <v>60</v>
      </c>
      <c r="L47" s="7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3.2" customHeight="1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2" customHeight="1">
      <c r="A49" s="2" t="s">
        <v>62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4"/>
    <mergeCell ref="I35:I37"/>
    <mergeCell ref="M46:N46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1B5541-F674-4B51-A575-03AA945FE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2023-09-06T11:52:37Z</cp:lastPrinted>
  <dcterms:created xsi:type="dcterms:W3CDTF">2023-06-30T10:54:28Z</dcterms:created>
  <dcterms:modified xsi:type="dcterms:W3CDTF">2023-09-06T11:52:38Z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23.1.1401.1480134851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